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<sst xmlns="http://schemas.openxmlformats.org/spreadsheetml/2006/main" count="84" uniqueCount="56">
  <si>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</si>
  <si>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</si>
  <si>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t>( 2021年4月 ）</t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</si>
  <si>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</si>
  <si>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</si>
  <si>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</si>
  <si>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</si>
  <si>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</si>
  <si>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</si>
  <si>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r>
      <t>填表日期</t>
    </r>
    <r>
      <rPr>
        <sz val="12"/>
        <color indexed="10"/>
        <rFont val="宋体"/>
        <family val="0"/>
      </rPr>
      <t>:</t>
    </r>
    <r>
      <rPr>
        <sz val="12"/>
        <rFont val="宋体"/>
        <family val="0"/>
      </rPr>
      <t>2021年5月7日</t>
    </r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</si>
  <si>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</si>
  <si>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</si>
  <si>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</si>
  <si>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</si>
  <si>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</si>
  <si>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</si>
  <si>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</si>
  <si>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1-4月资金总支出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</si>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</sst>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000_ "/>
    <numFmt numFmtId="180" formatCode="0_);[Red]\(0\)"/>
    <numFmt numFmtId="181" formatCode="0.0000_);[Red]\(0.0000\)"/>
  </numFmts>
  <fonts count="5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3"/>
      <name val="宋体"/>
      <family val="0"/>
    </font>
    <font>
      <b/>
      <sz val="14"/>
      <name val="宋体"/>
      <family val="0"/>
    </font>
    <font>
      <sz val="13"/>
      <color indexed="8"/>
      <name val="宋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3"/>
      <name val="黑体"/>
      <family val="3"/>
    </font>
    <font>
      <sz val="12"/>
      <name val="仿宋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9" fontId="12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179" fontId="56" fillId="0" borderId="11" xfId="0" applyNumberFormat="1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180" fontId="0" fillId="0" borderId="11" xfId="63" applyNumberFormat="1" applyFont="1" applyFill="1" applyBorder="1" applyAlignment="1">
      <alignment horizontal="center" vertical="center" wrapText="1"/>
      <protection/>
    </xf>
    <xf numFmtId="179" fontId="0" fillId="0" borderId="11" xfId="0" applyNumberFormat="1" applyFont="1" applyFill="1" applyBorder="1" applyAlignment="1">
      <alignment horizontal="center" vertical="center" wrapText="1"/>
    </xf>
    <xf numFmtId="180" fontId="56" fillId="0" borderId="11" xfId="0" applyNumberFormat="1" applyFont="1" applyFill="1" applyBorder="1" applyAlignment="1">
      <alignment horizontal="center" vertical="center" wrapText="1"/>
    </xf>
    <xf numFmtId="179" fontId="13" fillId="0" borderId="11" xfId="0" applyNumberFormat="1" applyFont="1" applyFill="1" applyBorder="1" applyAlignment="1">
      <alignment horizontal="center" vertical="center" wrapText="1"/>
    </xf>
    <xf numFmtId="179" fontId="13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65" zoomScaleNormal="65" workbookViewId="0" topLeftCell="A1">
      <pane ySplit="8" topLeftCell="A9" activePane="bottomLeft" state="frozen"/>
      <selection pane="bottomLeft" activeCell="K12" sqref="K12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ht="19.5" customHeight="1">
      <c r="A1" s="9" t="s">
        <v>0</v>
      </c>
    </row>
    <row r="2" spans="1:30" ht="42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61"/>
    </row>
    <row r="3" spans="1:30" ht="27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24.75" customHeight="1">
      <c r="A4" s="13" t="s">
        <v>3</v>
      </c>
      <c r="B4" s="13"/>
      <c r="C4" s="13"/>
      <c r="D4" s="14" t="s">
        <v>4</v>
      </c>
      <c r="E4" s="14"/>
      <c r="F4" s="15" t="s">
        <v>5</v>
      </c>
      <c r="G4" s="15"/>
      <c r="H4" s="15"/>
      <c r="I4" s="15"/>
      <c r="J4" s="14"/>
      <c r="K4" s="14"/>
      <c r="L4" s="37" t="s">
        <v>6</v>
      </c>
      <c r="M4" s="37"/>
      <c r="N4" s="37"/>
      <c r="O4" s="37"/>
      <c r="P4" s="37"/>
      <c r="Q4" s="37"/>
      <c r="R4" s="15" t="s">
        <v>7</v>
      </c>
      <c r="S4" s="15"/>
      <c r="T4" s="15"/>
      <c r="U4" s="14"/>
      <c r="V4" s="14"/>
      <c r="W4" s="15" t="s">
        <v>8</v>
      </c>
      <c r="X4" s="15"/>
      <c r="Y4" s="15"/>
      <c r="Z4" s="14"/>
      <c r="AA4" s="62" t="s">
        <v>9</v>
      </c>
      <c r="AB4" s="62"/>
      <c r="AC4" s="62"/>
      <c r="AD4" s="62"/>
    </row>
    <row r="5" spans="1:30" ht="22.5" customHeight="1">
      <c r="A5" s="16" t="s">
        <v>10</v>
      </c>
      <c r="B5" s="17" t="s">
        <v>11</v>
      </c>
      <c r="C5" s="18" t="s">
        <v>12</v>
      </c>
      <c r="D5" s="17" t="s">
        <v>13</v>
      </c>
      <c r="E5" s="17"/>
      <c r="F5" s="17"/>
      <c r="G5" s="17"/>
      <c r="H5" s="17" t="s">
        <v>14</v>
      </c>
      <c r="I5" s="17"/>
      <c r="J5" s="17"/>
      <c r="K5" s="17"/>
      <c r="L5" s="17" t="s">
        <v>15</v>
      </c>
      <c r="M5" s="17"/>
      <c r="N5" s="17"/>
      <c r="O5" s="17"/>
      <c r="P5" s="17"/>
      <c r="Q5" s="17"/>
      <c r="R5" s="17" t="s">
        <v>16</v>
      </c>
      <c r="S5" s="17"/>
      <c r="T5" s="44" t="s">
        <v>17</v>
      </c>
      <c r="U5" s="45"/>
      <c r="V5" s="46"/>
      <c r="W5" s="46"/>
      <c r="X5" s="47"/>
      <c r="Y5" s="44" t="s">
        <v>18</v>
      </c>
      <c r="Z5" s="63"/>
      <c r="AA5" s="64"/>
      <c r="AB5" s="64"/>
      <c r="AC5" s="65"/>
      <c r="AD5" s="66" t="s">
        <v>19</v>
      </c>
    </row>
    <row r="6" spans="1:30" ht="40.5" customHeight="1">
      <c r="A6" s="19"/>
      <c r="B6" s="17"/>
      <c r="C6" s="18"/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7" t="s">
        <v>33</v>
      </c>
      <c r="R6" s="17" t="s">
        <v>34</v>
      </c>
      <c r="S6" s="17" t="s">
        <v>35</v>
      </c>
      <c r="T6" s="48"/>
      <c r="U6" s="49" t="s">
        <v>36</v>
      </c>
      <c r="V6" s="49" t="s">
        <v>37</v>
      </c>
      <c r="W6" s="49" t="s">
        <v>38</v>
      </c>
      <c r="X6" s="45" t="s">
        <v>39</v>
      </c>
      <c r="Y6" s="48"/>
      <c r="Z6" s="67" t="s">
        <v>36</v>
      </c>
      <c r="AA6" s="67" t="s">
        <v>37</v>
      </c>
      <c r="AB6" s="67" t="s">
        <v>38</v>
      </c>
      <c r="AC6" s="63" t="s">
        <v>39</v>
      </c>
      <c r="AD6" s="66"/>
    </row>
    <row r="7" spans="1:30" s="2" customFormat="1" ht="27" customHeight="1">
      <c r="A7" s="20"/>
      <c r="B7" s="17" t="s">
        <v>40</v>
      </c>
      <c r="C7" s="18" t="s">
        <v>41</v>
      </c>
      <c r="D7" s="17" t="s">
        <v>41</v>
      </c>
      <c r="E7" s="17" t="s">
        <v>41</v>
      </c>
      <c r="F7" s="17" t="s">
        <v>41</v>
      </c>
      <c r="G7" s="17" t="s">
        <v>41</v>
      </c>
      <c r="H7" s="17" t="s">
        <v>41</v>
      </c>
      <c r="I7" s="17" t="s">
        <v>41</v>
      </c>
      <c r="J7" s="17" t="s">
        <v>41</v>
      </c>
      <c r="K7" s="17" t="s">
        <v>41</v>
      </c>
      <c r="L7" s="17" t="s">
        <v>41</v>
      </c>
      <c r="M7" s="17" t="s">
        <v>41</v>
      </c>
      <c r="N7" s="17"/>
      <c r="O7" s="17" t="s">
        <v>41</v>
      </c>
      <c r="P7" s="17" t="s">
        <v>41</v>
      </c>
      <c r="Q7" s="17" t="s">
        <v>41</v>
      </c>
      <c r="R7" s="17" t="s">
        <v>41</v>
      </c>
      <c r="S7" s="17" t="s">
        <v>41</v>
      </c>
      <c r="T7" s="48" t="s">
        <v>42</v>
      </c>
      <c r="U7" s="49" t="s">
        <v>42</v>
      </c>
      <c r="V7" s="49" t="s">
        <v>42</v>
      </c>
      <c r="W7" s="49" t="s">
        <v>42</v>
      </c>
      <c r="X7" s="49" t="s">
        <v>42</v>
      </c>
      <c r="Y7" s="48" t="s">
        <v>42</v>
      </c>
      <c r="Z7" s="67" t="s">
        <v>42</v>
      </c>
      <c r="AA7" s="67" t="s">
        <v>42</v>
      </c>
      <c r="AB7" s="67" t="s">
        <v>42</v>
      </c>
      <c r="AC7" s="67" t="s">
        <v>42</v>
      </c>
      <c r="AD7" s="66" t="s">
        <v>43</v>
      </c>
    </row>
    <row r="8" spans="1:31" s="3" customFormat="1" ht="30.75" customHeight="1">
      <c r="A8" s="18" t="s">
        <v>44</v>
      </c>
      <c r="B8" s="21">
        <v>1</v>
      </c>
      <c r="C8" s="21">
        <v>2</v>
      </c>
      <c r="D8" s="21">
        <v>5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21">
        <v>11</v>
      </c>
      <c r="K8" s="21">
        <v>12</v>
      </c>
      <c r="L8" s="21">
        <v>13</v>
      </c>
      <c r="M8" s="21">
        <v>14</v>
      </c>
      <c r="N8" s="21">
        <v>15</v>
      </c>
      <c r="O8" s="21">
        <v>16</v>
      </c>
      <c r="P8" s="21">
        <v>17</v>
      </c>
      <c r="Q8" s="21">
        <v>18</v>
      </c>
      <c r="R8" s="21">
        <v>19</v>
      </c>
      <c r="S8" s="21">
        <v>20</v>
      </c>
      <c r="T8" s="21">
        <v>21</v>
      </c>
      <c r="U8" s="21">
        <v>22</v>
      </c>
      <c r="V8" s="21">
        <v>23</v>
      </c>
      <c r="W8" s="21">
        <v>24</v>
      </c>
      <c r="X8" s="21">
        <v>25</v>
      </c>
      <c r="Y8" s="21">
        <v>26</v>
      </c>
      <c r="Z8" s="21">
        <v>27</v>
      </c>
      <c r="AA8" s="21">
        <v>28</v>
      </c>
      <c r="AB8" s="21">
        <v>29</v>
      </c>
      <c r="AC8" s="21">
        <v>30</v>
      </c>
      <c r="AD8" s="21">
        <v>31</v>
      </c>
      <c r="AE8" s="5"/>
    </row>
    <row r="9" spans="1:30" s="3" customFormat="1" ht="34.5" customHeight="1">
      <c r="A9" s="22" t="s">
        <v>45</v>
      </c>
      <c r="B9" s="21">
        <f>B10+B11+B12+B13+B14+B15+B16+B17+B18</f>
        <v>40882</v>
      </c>
      <c r="C9" s="23">
        <f aca="true" t="shared" si="0" ref="B9:G9">C10+C11+C12+C13+C14+C15+C16+C17+C18</f>
        <v>68528</v>
      </c>
      <c r="D9" s="21">
        <f t="shared" si="0"/>
        <v>30149</v>
      </c>
      <c r="E9" s="21">
        <f t="shared" si="0"/>
        <v>15421</v>
      </c>
      <c r="F9" s="21">
        <f t="shared" si="0"/>
        <v>9099</v>
      </c>
      <c r="G9" s="21">
        <f t="shared" si="0"/>
        <v>26584</v>
      </c>
      <c r="H9" s="21">
        <f aca="true" t="shared" si="1" ref="B9:S9">H10+H11+H12+H13+H14+H15+H16+H17+H18</f>
        <v>8288</v>
      </c>
      <c r="I9" s="21">
        <f t="shared" si="1"/>
        <v>18292</v>
      </c>
      <c r="J9" s="21">
        <f t="shared" si="1"/>
        <v>12236</v>
      </c>
      <c r="K9" s="21">
        <f t="shared" si="1"/>
        <v>29712</v>
      </c>
      <c r="L9" s="21">
        <f t="shared" si="1"/>
        <v>15860</v>
      </c>
      <c r="M9" s="21">
        <f t="shared" si="1"/>
        <v>28437</v>
      </c>
      <c r="N9" s="21">
        <f t="shared" si="1"/>
        <v>4872</v>
      </c>
      <c r="O9" s="21">
        <f t="shared" si="1"/>
        <v>851</v>
      </c>
      <c r="P9" s="21">
        <f t="shared" si="1"/>
        <v>17221</v>
      </c>
      <c r="Q9" s="21">
        <f t="shared" si="1"/>
        <v>5699</v>
      </c>
      <c r="R9" s="21">
        <f t="shared" si="1"/>
        <v>591</v>
      </c>
      <c r="S9" s="21">
        <f t="shared" si="1"/>
        <v>651</v>
      </c>
      <c r="T9" s="50">
        <f>U9+V9+W9+X9</f>
        <v>13573.009100000001</v>
      </c>
      <c r="U9" s="50">
        <f aca="true" t="shared" si="2" ref="U9:X9">U10+U11+U12+U13+U14+U15+U16+U17+U18</f>
        <v>12784.741100000001</v>
      </c>
      <c r="V9" s="51">
        <f t="shared" si="2"/>
        <v>652.3000000000001</v>
      </c>
      <c r="W9" s="51">
        <f t="shared" si="2"/>
        <v>85.696</v>
      </c>
      <c r="X9" s="51">
        <f t="shared" si="2"/>
        <v>50.272</v>
      </c>
      <c r="Y9" s="51">
        <f>Z9+AA9+AB9+AC9</f>
        <v>3230.9989</v>
      </c>
      <c r="Z9" s="51">
        <f>Z10+Z11+Z12+Z13+Z14+Z15+Z16+Z17+Z18</f>
        <v>3202.0569</v>
      </c>
      <c r="AA9" s="51">
        <f>AA10+AA11+AA12+AA13+AA14+AA15+AA16+AA17+AA18</f>
        <v>0</v>
      </c>
      <c r="AB9" s="51">
        <f>AB10+AB11+AB12+AB13+AB14+AB15+AB16+AB17+AB18</f>
        <v>21.242</v>
      </c>
      <c r="AC9" s="51">
        <f>AC10+AC11+AC12+AC13+AC14+AC15+AC16+AC17+AC18</f>
        <v>7.7</v>
      </c>
      <c r="AD9" s="51">
        <f aca="true" t="shared" si="3" ref="AD9:AD18">Z9/C9*10000</f>
        <v>467.2625642073313</v>
      </c>
    </row>
    <row r="10" spans="1:31" s="3" customFormat="1" ht="39" customHeight="1">
      <c r="A10" s="24" t="s">
        <v>46</v>
      </c>
      <c r="B10" s="25">
        <v>1188</v>
      </c>
      <c r="C10" s="25">
        <v>1769</v>
      </c>
      <c r="D10" s="25">
        <v>726</v>
      </c>
      <c r="E10" s="25">
        <v>423</v>
      </c>
      <c r="F10" s="25">
        <v>258</v>
      </c>
      <c r="G10" s="25">
        <v>243</v>
      </c>
      <c r="H10" s="25">
        <v>311</v>
      </c>
      <c r="I10" s="25">
        <v>477</v>
      </c>
      <c r="J10" s="25">
        <v>284</v>
      </c>
      <c r="K10" s="25">
        <v>697</v>
      </c>
      <c r="L10" s="38">
        <v>278</v>
      </c>
      <c r="M10" s="25">
        <v>538</v>
      </c>
      <c r="N10" s="25">
        <v>0</v>
      </c>
      <c r="O10" s="25">
        <v>12</v>
      </c>
      <c r="P10" s="25">
        <v>74</v>
      </c>
      <c r="Q10" s="52">
        <f>C10-L10-M10-N10-O10-P10</f>
        <v>867</v>
      </c>
      <c r="R10" s="52">
        <v>1</v>
      </c>
      <c r="S10" s="52">
        <v>3</v>
      </c>
      <c r="T10" s="53">
        <v>416.0222</v>
      </c>
      <c r="U10" s="53">
        <v>377.5722</v>
      </c>
      <c r="V10" s="53">
        <v>35.72</v>
      </c>
      <c r="W10" s="53">
        <v>2.73</v>
      </c>
      <c r="X10" s="54">
        <v>0</v>
      </c>
      <c r="Y10" s="53">
        <f aca="true" t="shared" si="4" ref="Y9:Y12">Z10+AA10+AB10+AC10</f>
        <v>95.24380000000001</v>
      </c>
      <c r="Z10" s="53">
        <v>94.5638</v>
      </c>
      <c r="AA10" s="53">
        <v>0</v>
      </c>
      <c r="AB10" s="53">
        <v>0.68</v>
      </c>
      <c r="AC10" s="54">
        <v>0</v>
      </c>
      <c r="AD10" s="53">
        <f t="shared" si="3"/>
        <v>534.5607687959299</v>
      </c>
      <c r="AE10" s="5"/>
    </row>
    <row r="11" spans="1:31" ht="39" customHeight="1">
      <c r="A11" s="24" t="s">
        <v>47</v>
      </c>
      <c r="B11" s="26">
        <v>5916</v>
      </c>
      <c r="C11" s="26">
        <v>7224</v>
      </c>
      <c r="D11" s="26">
        <v>3611</v>
      </c>
      <c r="E11" s="26">
        <v>2482</v>
      </c>
      <c r="F11" s="26">
        <v>747</v>
      </c>
      <c r="G11" s="26">
        <v>2879</v>
      </c>
      <c r="H11" s="26">
        <v>984</v>
      </c>
      <c r="I11" s="26">
        <v>1734</v>
      </c>
      <c r="J11" s="26">
        <v>1650</v>
      </c>
      <c r="K11" s="26">
        <v>2856</v>
      </c>
      <c r="L11" s="39">
        <v>2148</v>
      </c>
      <c r="M11" s="39">
        <v>2601</v>
      </c>
      <c r="N11" s="39">
        <v>20</v>
      </c>
      <c r="O11" s="39">
        <v>245</v>
      </c>
      <c r="P11" s="39">
        <v>1272</v>
      </c>
      <c r="Q11" s="39">
        <v>1075</v>
      </c>
      <c r="R11" s="26">
        <v>28</v>
      </c>
      <c r="S11" s="26">
        <v>40</v>
      </c>
      <c r="T11" s="55">
        <v>1458.8645</v>
      </c>
      <c r="U11" s="26">
        <v>1454.3785</v>
      </c>
      <c r="V11" s="54">
        <v>0</v>
      </c>
      <c r="W11" s="54">
        <v>4.486</v>
      </c>
      <c r="X11" s="54">
        <v>0</v>
      </c>
      <c r="Y11" s="26">
        <v>364.3592</v>
      </c>
      <c r="Z11" s="55">
        <v>363.2472</v>
      </c>
      <c r="AA11" s="54">
        <v>0</v>
      </c>
      <c r="AB11" s="54">
        <v>1.112</v>
      </c>
      <c r="AC11" s="54">
        <v>0</v>
      </c>
      <c r="AD11" s="53">
        <f t="shared" si="3"/>
        <v>502.8338870431894</v>
      </c>
      <c r="AE11" s="5"/>
    </row>
    <row r="12" spans="1:31" s="3" customFormat="1" ht="39.75" customHeight="1">
      <c r="A12" s="24" t="s">
        <v>48</v>
      </c>
      <c r="B12" s="27">
        <v>3850</v>
      </c>
      <c r="C12" s="27">
        <v>7034</v>
      </c>
      <c r="D12" s="27">
        <v>3054</v>
      </c>
      <c r="E12" s="27">
        <v>1311</v>
      </c>
      <c r="F12" s="27">
        <v>1313</v>
      </c>
      <c r="G12" s="27">
        <v>2345</v>
      </c>
      <c r="H12" s="27">
        <v>804</v>
      </c>
      <c r="I12" s="27">
        <v>1344</v>
      </c>
      <c r="J12" s="27">
        <v>1236</v>
      </c>
      <c r="K12" s="27">
        <v>3650</v>
      </c>
      <c r="L12" s="27">
        <v>1620</v>
      </c>
      <c r="M12" s="27">
        <v>4115</v>
      </c>
      <c r="N12" s="33">
        <v>985</v>
      </c>
      <c r="O12" s="27">
        <v>2</v>
      </c>
      <c r="P12" s="27">
        <v>1265</v>
      </c>
      <c r="Q12" s="56">
        <v>32</v>
      </c>
      <c r="R12" s="56">
        <v>70</v>
      </c>
      <c r="S12" s="56">
        <v>95</v>
      </c>
      <c r="T12" s="53">
        <v>1774.1653999999999</v>
      </c>
      <c r="U12" s="53">
        <v>1593.1934</v>
      </c>
      <c r="V12" s="53">
        <v>142.14</v>
      </c>
      <c r="W12" s="53">
        <v>7.87</v>
      </c>
      <c r="X12" s="53">
        <v>30.962</v>
      </c>
      <c r="Y12" s="53">
        <f t="shared" si="4"/>
        <v>407.1289</v>
      </c>
      <c r="Z12" s="53">
        <v>397.4789</v>
      </c>
      <c r="AA12" s="54">
        <v>0</v>
      </c>
      <c r="AB12" s="53">
        <v>1.95</v>
      </c>
      <c r="AC12" s="53">
        <f>B12*20/10000</f>
        <v>7.7</v>
      </c>
      <c r="AD12" s="53">
        <f t="shared" si="3"/>
        <v>565.0823144725618</v>
      </c>
      <c r="AE12" s="68"/>
    </row>
    <row r="13" spans="1:31" s="3" customFormat="1" ht="40.5" customHeight="1">
      <c r="A13" s="24" t="s">
        <v>49</v>
      </c>
      <c r="B13" s="25">
        <v>8736</v>
      </c>
      <c r="C13" s="25">
        <v>16671</v>
      </c>
      <c r="D13" s="25">
        <v>7500</v>
      </c>
      <c r="E13" s="25">
        <v>3948</v>
      </c>
      <c r="F13" s="25">
        <v>2649</v>
      </c>
      <c r="G13" s="25">
        <v>6277</v>
      </c>
      <c r="H13" s="25">
        <v>2373</v>
      </c>
      <c r="I13" s="25">
        <v>4547</v>
      </c>
      <c r="J13" s="25">
        <v>2650</v>
      </c>
      <c r="K13" s="25">
        <v>7101</v>
      </c>
      <c r="L13" s="25">
        <v>3163</v>
      </c>
      <c r="M13" s="25">
        <v>6314</v>
      </c>
      <c r="N13" s="25">
        <v>1888</v>
      </c>
      <c r="O13" s="25">
        <v>135</v>
      </c>
      <c r="P13" s="25">
        <v>4330</v>
      </c>
      <c r="Q13" s="25">
        <v>914</v>
      </c>
      <c r="R13" s="25">
        <v>184</v>
      </c>
      <c r="S13" s="25">
        <v>148</v>
      </c>
      <c r="T13" s="57">
        <v>3109.77</v>
      </c>
      <c r="U13" s="57">
        <v>2736.67</v>
      </c>
      <c r="V13" s="57">
        <v>331.86</v>
      </c>
      <c r="W13" s="57">
        <v>21.93</v>
      </c>
      <c r="X13" s="57">
        <v>19.31</v>
      </c>
      <c r="Y13" s="57">
        <v>692.4939</v>
      </c>
      <c r="Z13" s="57">
        <v>687.0539</v>
      </c>
      <c r="AA13" s="54">
        <v>0</v>
      </c>
      <c r="AB13" s="57">
        <v>5.44</v>
      </c>
      <c r="AC13" s="54">
        <v>0</v>
      </c>
      <c r="AD13" s="53">
        <f t="shared" si="3"/>
        <v>412.1251874512627</v>
      </c>
      <c r="AE13" s="5"/>
    </row>
    <row r="14" spans="1:31" s="4" customFormat="1" ht="40.5" customHeight="1">
      <c r="A14" s="24" t="s">
        <v>50</v>
      </c>
      <c r="B14" s="28">
        <v>3834</v>
      </c>
      <c r="C14" s="25">
        <v>7080</v>
      </c>
      <c r="D14" s="25">
        <v>3227</v>
      </c>
      <c r="E14" s="25">
        <v>1573</v>
      </c>
      <c r="F14" s="25">
        <v>999</v>
      </c>
      <c r="G14" s="25">
        <v>2908</v>
      </c>
      <c r="H14" s="25">
        <v>641</v>
      </c>
      <c r="I14" s="25">
        <v>2095</v>
      </c>
      <c r="J14" s="25">
        <v>1773</v>
      </c>
      <c r="K14" s="25">
        <v>2571</v>
      </c>
      <c r="L14" s="25">
        <v>1881</v>
      </c>
      <c r="M14" s="25">
        <v>2908</v>
      </c>
      <c r="N14" s="25">
        <v>1130</v>
      </c>
      <c r="O14" s="25">
        <v>47</v>
      </c>
      <c r="P14" s="25">
        <v>987</v>
      </c>
      <c r="Q14" s="52">
        <v>227</v>
      </c>
      <c r="R14" s="52">
        <v>68</v>
      </c>
      <c r="S14" s="52">
        <v>98</v>
      </c>
      <c r="T14" s="57">
        <v>1487.7215999999999</v>
      </c>
      <c r="U14" s="57">
        <v>1335.0816</v>
      </c>
      <c r="V14" s="57">
        <v>142.58</v>
      </c>
      <c r="W14" s="57">
        <v>10.059999999999999</v>
      </c>
      <c r="X14" s="54">
        <v>0</v>
      </c>
      <c r="Y14" s="57">
        <v>335.2338</v>
      </c>
      <c r="Z14" s="57">
        <v>332.7138</v>
      </c>
      <c r="AA14" s="54">
        <v>0</v>
      </c>
      <c r="AB14" s="57">
        <v>2.52</v>
      </c>
      <c r="AC14" s="54">
        <v>0</v>
      </c>
      <c r="AD14" s="53">
        <f t="shared" si="3"/>
        <v>469.9347457627118</v>
      </c>
      <c r="AE14" s="3"/>
    </row>
    <row r="15" spans="1:31" s="3" customFormat="1" ht="40.5" customHeight="1">
      <c r="A15" s="24" t="s">
        <v>51</v>
      </c>
      <c r="B15" s="29">
        <v>8823</v>
      </c>
      <c r="C15" s="29">
        <v>14464</v>
      </c>
      <c r="D15" s="25">
        <v>5844</v>
      </c>
      <c r="E15" s="25">
        <v>1832</v>
      </c>
      <c r="F15" s="25">
        <v>788</v>
      </c>
      <c r="G15" s="25">
        <v>6000</v>
      </c>
      <c r="H15" s="25">
        <v>1537</v>
      </c>
      <c r="I15" s="25">
        <v>5485</v>
      </c>
      <c r="J15" s="25">
        <v>896</v>
      </c>
      <c r="K15" s="25">
        <v>6546</v>
      </c>
      <c r="L15" s="40">
        <v>4800</v>
      </c>
      <c r="M15" s="40">
        <v>6000</v>
      </c>
      <c r="N15" s="40">
        <v>68</v>
      </c>
      <c r="O15" s="40">
        <v>280</v>
      </c>
      <c r="P15" s="40">
        <v>1862</v>
      </c>
      <c r="Q15" s="58">
        <v>1454</v>
      </c>
      <c r="R15" s="52">
        <v>108</v>
      </c>
      <c r="S15" s="52">
        <v>129</v>
      </c>
      <c r="T15" s="57">
        <f>U15+V15+W15+X15</f>
        <v>2589.57</v>
      </c>
      <c r="U15" s="57">
        <v>2571.75</v>
      </c>
      <c r="V15" s="54">
        <v>0</v>
      </c>
      <c r="W15" s="57">
        <v>17.82</v>
      </c>
      <c r="X15" s="54">
        <v>0</v>
      </c>
      <c r="Y15" s="69">
        <f>Z15+AA15+AB15+AC15</f>
        <v>649.544</v>
      </c>
      <c r="Z15" s="57">
        <v>645.164</v>
      </c>
      <c r="AA15" s="54">
        <v>0</v>
      </c>
      <c r="AB15" s="25">
        <v>4.38</v>
      </c>
      <c r="AC15" s="54">
        <v>0</v>
      </c>
      <c r="AD15" s="53">
        <f>Z15/C15*10000</f>
        <v>446.0481194690266</v>
      </c>
      <c r="AE15" s="5"/>
    </row>
    <row r="16" spans="1:30" s="5" customFormat="1" ht="40.5" customHeight="1">
      <c r="A16" s="24" t="s">
        <v>52</v>
      </c>
      <c r="B16" s="25">
        <v>4220</v>
      </c>
      <c r="C16" s="25">
        <v>7145</v>
      </c>
      <c r="D16" s="30">
        <v>2906</v>
      </c>
      <c r="E16" s="30">
        <v>1959</v>
      </c>
      <c r="F16" s="30">
        <v>1147</v>
      </c>
      <c r="G16" s="25">
        <v>2946</v>
      </c>
      <c r="H16" s="30">
        <v>595</v>
      </c>
      <c r="I16" s="30">
        <v>1233</v>
      </c>
      <c r="J16" s="30">
        <v>2198</v>
      </c>
      <c r="K16" s="30">
        <v>3119</v>
      </c>
      <c r="L16" s="25">
        <v>839</v>
      </c>
      <c r="M16" s="25">
        <v>2957</v>
      </c>
      <c r="N16" s="25">
        <v>183</v>
      </c>
      <c r="O16" s="25">
        <v>10</v>
      </c>
      <c r="P16" s="25">
        <v>5301</v>
      </c>
      <c r="Q16" s="25">
        <v>513</v>
      </c>
      <c r="R16" s="25">
        <v>84</v>
      </c>
      <c r="S16" s="25">
        <v>54</v>
      </c>
      <c r="T16" s="57">
        <f>U16+V16+W16+X16</f>
        <v>1255.1601</v>
      </c>
      <c r="U16" s="57">
        <f>306.9526+307.3551+314.2+316.2824</f>
        <v>1244.7901000000002</v>
      </c>
      <c r="V16" s="57">
        <v>0</v>
      </c>
      <c r="W16" s="57">
        <f>2.59+2.58+2.59+2.61</f>
        <v>10.37</v>
      </c>
      <c r="X16" s="57">
        <v>0</v>
      </c>
      <c r="Y16" s="57">
        <f>Z16+AA16+AB16+AC16</f>
        <v>318.8924</v>
      </c>
      <c r="Z16" s="57">
        <v>316.2824</v>
      </c>
      <c r="AA16" s="57">
        <v>0</v>
      </c>
      <c r="AB16" s="57">
        <v>2.61</v>
      </c>
      <c r="AC16" s="57">
        <v>0</v>
      </c>
      <c r="AD16" s="53">
        <f>Z16/C16*10000</f>
        <v>442.66256123163055</v>
      </c>
    </row>
    <row r="17" spans="1:31" ht="34.5" customHeight="1">
      <c r="A17" s="24" t="s">
        <v>53</v>
      </c>
      <c r="B17" s="31">
        <v>2734</v>
      </c>
      <c r="C17" s="31">
        <v>4391</v>
      </c>
      <c r="D17" s="31">
        <v>1985</v>
      </c>
      <c r="E17" s="31">
        <v>1212</v>
      </c>
      <c r="F17" s="31">
        <v>796</v>
      </c>
      <c r="G17" s="31">
        <v>1709</v>
      </c>
      <c r="H17" s="31">
        <v>832</v>
      </c>
      <c r="I17" s="31">
        <v>874</v>
      </c>
      <c r="J17" s="31">
        <v>1086</v>
      </c>
      <c r="K17" s="31">
        <v>1599</v>
      </c>
      <c r="L17" s="31">
        <v>838</v>
      </c>
      <c r="M17" s="31">
        <v>1727</v>
      </c>
      <c r="N17" s="31">
        <v>526</v>
      </c>
      <c r="O17" s="31">
        <v>33</v>
      </c>
      <c r="P17" s="31">
        <v>1233</v>
      </c>
      <c r="Q17" s="31">
        <v>493</v>
      </c>
      <c r="R17" s="31">
        <v>30</v>
      </c>
      <c r="S17" s="31">
        <v>65</v>
      </c>
      <c r="T17" s="59">
        <v>834.9555</v>
      </c>
      <c r="U17" s="59">
        <v>828.5355</v>
      </c>
      <c r="V17" s="60">
        <v>0</v>
      </c>
      <c r="W17" s="59">
        <v>6.42</v>
      </c>
      <c r="X17" s="59">
        <v>0</v>
      </c>
      <c r="Y17" s="59">
        <v>206.684</v>
      </c>
      <c r="Z17" s="59">
        <v>205.094</v>
      </c>
      <c r="AA17" s="59">
        <v>0</v>
      </c>
      <c r="AB17" s="59">
        <v>1.59</v>
      </c>
      <c r="AC17" s="59">
        <v>0</v>
      </c>
      <c r="AD17" s="53">
        <f t="shared" si="3"/>
        <v>467.0781143247552</v>
      </c>
      <c r="AE17" s="5"/>
    </row>
    <row r="18" spans="1:31" ht="40.5" customHeight="1">
      <c r="A18" s="32" t="s">
        <v>54</v>
      </c>
      <c r="B18" s="33">
        <v>1581</v>
      </c>
      <c r="C18" s="25">
        <f>H18+I18+J18+K18</f>
        <v>2750</v>
      </c>
      <c r="D18" s="25">
        <v>1296</v>
      </c>
      <c r="E18" s="25">
        <v>681</v>
      </c>
      <c r="F18" s="25">
        <v>402</v>
      </c>
      <c r="G18" s="25">
        <v>1277</v>
      </c>
      <c r="H18" s="33">
        <v>211</v>
      </c>
      <c r="I18" s="25">
        <v>503</v>
      </c>
      <c r="J18" s="25">
        <v>463</v>
      </c>
      <c r="K18" s="25">
        <v>1573</v>
      </c>
      <c r="L18" s="25">
        <v>293</v>
      </c>
      <c r="M18" s="25">
        <v>1277</v>
      </c>
      <c r="N18" s="25">
        <v>72</v>
      </c>
      <c r="O18" s="25">
        <v>87</v>
      </c>
      <c r="P18" s="25">
        <v>897</v>
      </c>
      <c r="Q18" s="25">
        <v>124</v>
      </c>
      <c r="R18" s="25">
        <v>18</v>
      </c>
      <c r="S18" s="25">
        <v>19</v>
      </c>
      <c r="T18" s="53">
        <f>U18+W18</f>
        <v>646.7797999999999</v>
      </c>
      <c r="U18" s="53">
        <f>160.9396+160.8721+160.4992+160.4589</f>
        <v>642.7697999999999</v>
      </c>
      <c r="V18" s="54">
        <v>0</v>
      </c>
      <c r="W18" s="53">
        <f>1.06+1.01+0.98+0.96</f>
        <v>4.01</v>
      </c>
      <c r="X18" s="54">
        <v>0</v>
      </c>
      <c r="Y18" s="53">
        <f>Z18+AB18</f>
        <v>161.4189</v>
      </c>
      <c r="Z18" s="53">
        <v>160.4589</v>
      </c>
      <c r="AA18" s="54">
        <v>0</v>
      </c>
      <c r="AB18" s="53">
        <v>0.96</v>
      </c>
      <c r="AC18" s="54">
        <v>0</v>
      </c>
      <c r="AD18" s="53">
        <f t="shared" si="3"/>
        <v>583.4869090909091</v>
      </c>
      <c r="AE18" s="5"/>
    </row>
    <row r="19" spans="1:30" ht="75.75" customHeight="1">
      <c r="A19" s="34" t="s">
        <v>55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1:32" ht="14.25">
      <c r="K20" s="41"/>
      <c r="T20" s="7"/>
      <c r="U20" s="7"/>
      <c r="V20" s="7"/>
      <c r="W20" s="7"/>
      <c r="AF20" s="3"/>
    </row>
    <row r="21" spans="20:25" ht="14.25">
      <c r="T21" s="7"/>
      <c r="U21" s="7"/>
      <c r="V21" s="7"/>
      <c r="W21" s="7"/>
      <c r="Y21" s="70"/>
    </row>
    <row r="22" spans="12:25" ht="14.25">
      <c r="L22" s="42"/>
      <c r="M22" s="43"/>
      <c r="T22" s="7"/>
      <c r="U22" s="7"/>
      <c r="V22" s="7"/>
      <c r="W22" s="7"/>
      <c r="Y22" s="70"/>
    </row>
    <row r="23" spans="20:23" ht="14.25">
      <c r="T23" s="7"/>
      <c r="U23" s="7"/>
      <c r="V23" s="7"/>
      <c r="W23" s="7"/>
    </row>
    <row r="24" spans="20:25" ht="14.25">
      <c r="T24" s="7"/>
      <c r="U24" s="7"/>
      <c r="V24" s="7"/>
      <c r="W24" s="7"/>
      <c r="Y24" s="70"/>
    </row>
    <row r="25" spans="20:25" ht="14.25">
      <c r="T25" s="7"/>
      <c r="U25" s="7"/>
      <c r="V25" s="7"/>
      <c r="W25" s="7"/>
      <c r="Y25" s="70"/>
    </row>
    <row r="26" spans="20:25" ht="14.25">
      <c r="T26" s="7"/>
      <c r="U26" s="7"/>
      <c r="V26" s="7"/>
      <c r="W26" s="7"/>
      <c r="Y26" s="70"/>
    </row>
    <row r="27" spans="20:25" ht="14.25">
      <c r="T27" s="7"/>
      <c r="U27" s="7"/>
      <c r="V27" s="7"/>
      <c r="W27" s="7"/>
      <c r="Y27" s="70"/>
    </row>
    <row r="28" spans="20:25" ht="14.25">
      <c r="T28" s="7"/>
      <c r="U28" s="7"/>
      <c r="V28" s="7"/>
      <c r="W28" s="7"/>
      <c r="Y28" s="70"/>
    </row>
    <row r="29" spans="20:25" ht="14.25">
      <c r="T29" s="7"/>
      <c r="U29" s="7"/>
      <c r="V29" s="7"/>
      <c r="W29" s="7"/>
      <c r="Y29" s="70"/>
    </row>
    <row r="30" spans="3:25" ht="14.25">
      <c r="C30" s="36"/>
      <c r="T30" s="7"/>
      <c r="U30" s="7"/>
      <c r="V30" s="7"/>
      <c r="W30" s="7"/>
      <c r="Y30" s="70"/>
    </row>
    <row r="31" spans="20:25" ht="14.25">
      <c r="T31" s="7"/>
      <c r="U31" s="7"/>
      <c r="V31" s="7"/>
      <c r="W31" s="7"/>
      <c r="Y31" s="70"/>
    </row>
    <row r="32" spans="20:23" ht="14.25">
      <c r="T32" s="7"/>
      <c r="U32" s="7"/>
      <c r="V32" s="7"/>
      <c r="W32" s="7"/>
    </row>
    <row r="33" spans="20:23" ht="14.2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2004-01-01T01:19:48Z</cp:lastPrinted>
  <dcterms:created xsi:type="dcterms:W3CDTF">2009-06-03T00:23:15Z</dcterms:created>
  <dcterms:modified xsi:type="dcterms:W3CDTF">2021-05-07T08:08:02Z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C1F47E54382748698D27874FE11919D2</vt:lpwstr>
  </property>
</Properties>
</file>