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<sst xmlns="http://schemas.openxmlformats.org/spreadsheetml/2006/main" count="84" uniqueCount="56">
  <si>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</si>
  <si>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</si>
  <si>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r>
      <t>( 2021年</t>
    </r>
    <r>
      <rPr>
        <b/>
        <sz val="16"/>
        <color indexed="8"/>
        <rFont val="宋体"/>
        <family val="0"/>
      </rPr>
      <t>6</t>
    </r>
    <r>
      <rPr>
        <b/>
        <sz val="16"/>
        <rFont val="宋体"/>
        <family val="0"/>
      </rPr>
      <t>月 ）</t>
    </r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</si>
  <si>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</si>
  <si>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</si>
  <si>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</si>
  <si>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</si>
  <si>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</si>
  <si>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</si>
  <si>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r>
      <t>填表日期</t>
    </r>
    <r>
      <rPr>
        <sz val="12"/>
        <color indexed="10"/>
        <rFont val="宋体"/>
        <family val="0"/>
      </rPr>
      <t>:</t>
    </r>
    <r>
      <rPr>
        <sz val="12"/>
        <color indexed="8"/>
        <rFont val="宋体"/>
        <family val="0"/>
      </rPr>
      <t>2021年7月7日</t>
    </r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</si>
  <si>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</si>
  <si>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</si>
  <si>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</si>
  <si>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</si>
  <si>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</si>
  <si>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</si>
  <si>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</si>
  <si>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1-6</t>
    </r>
    <r>
      <rPr>
        <sz val="14"/>
        <rFont val="宋体"/>
        <family val="0"/>
      </rPr>
      <t>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</si>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</sst>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  <numFmt numFmtId="181" formatCode="0.0000_);[Red]\(0.0000\)"/>
  </numFmts>
  <fonts count="6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9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79" fontId="58" fillId="0" borderId="11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36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55" zoomScaleNormal="55" workbookViewId="0" topLeftCell="A1">
      <pane ySplit="8" topLeftCell="A9" activePane="bottomLeft" state="frozen"/>
      <selection pane="bottomLeft" activeCell="T30" sqref="T30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ht="19.5" customHeight="1">
      <c r="A1" s="9" t="s">
        <v>0</v>
      </c>
    </row>
    <row r="2" spans="1:30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62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4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7" t="s">
        <v>6</v>
      </c>
      <c r="M4" s="37"/>
      <c r="N4" s="37"/>
      <c r="O4" s="37"/>
      <c r="P4" s="37"/>
      <c r="Q4" s="37"/>
      <c r="R4" s="15" t="s">
        <v>7</v>
      </c>
      <c r="S4" s="15"/>
      <c r="T4" s="15"/>
      <c r="U4" s="14"/>
      <c r="V4" s="14"/>
      <c r="W4" s="15" t="s">
        <v>8</v>
      </c>
      <c r="X4" s="15"/>
      <c r="Y4" s="15"/>
      <c r="Z4" s="14"/>
      <c r="AA4" s="63" t="s">
        <v>9</v>
      </c>
      <c r="AB4" s="63"/>
      <c r="AC4" s="63"/>
      <c r="AD4" s="63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4" t="s">
        <v>17</v>
      </c>
      <c r="U5" s="45"/>
      <c r="V5" s="46"/>
      <c r="W5" s="46"/>
      <c r="X5" s="47"/>
      <c r="Y5" s="64" t="s">
        <v>18</v>
      </c>
      <c r="Z5" s="45"/>
      <c r="AA5" s="46"/>
      <c r="AB5" s="46"/>
      <c r="AC5" s="47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8"/>
      <c r="U6" s="49" t="s">
        <v>36</v>
      </c>
      <c r="V6" s="49" t="s">
        <v>37</v>
      </c>
      <c r="W6" s="49" t="s">
        <v>38</v>
      </c>
      <c r="X6" s="45" t="s">
        <v>39</v>
      </c>
      <c r="Y6" s="48"/>
      <c r="Z6" s="49" t="s">
        <v>36</v>
      </c>
      <c r="AA6" s="49" t="s">
        <v>37</v>
      </c>
      <c r="AB6" s="49" t="s">
        <v>38</v>
      </c>
      <c r="AC6" s="45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8" t="s">
        <v>42</v>
      </c>
      <c r="U7" s="49" t="s">
        <v>42</v>
      </c>
      <c r="V7" s="49" t="s">
        <v>42</v>
      </c>
      <c r="W7" s="49" t="s">
        <v>42</v>
      </c>
      <c r="X7" s="49" t="s">
        <v>42</v>
      </c>
      <c r="Y7" s="48" t="s">
        <v>42</v>
      </c>
      <c r="Z7" s="49" t="s">
        <v>42</v>
      </c>
      <c r="AA7" s="49" t="s">
        <v>42</v>
      </c>
      <c r="AB7" s="49" t="s">
        <v>42</v>
      </c>
      <c r="AC7" s="49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1179</v>
      </c>
      <c r="C9" s="22">
        <v>1757</v>
      </c>
      <c r="D9" s="22">
        <v>721</v>
      </c>
      <c r="E9" s="22">
        <v>420</v>
      </c>
      <c r="F9" s="22">
        <v>195</v>
      </c>
      <c r="G9" s="22">
        <v>239</v>
      </c>
      <c r="H9" s="22">
        <v>308</v>
      </c>
      <c r="I9" s="22">
        <v>474</v>
      </c>
      <c r="J9" s="22">
        <v>284</v>
      </c>
      <c r="K9" s="22">
        <f>C9-H9-I9-J9</f>
        <v>691</v>
      </c>
      <c r="L9" s="38">
        <v>275</v>
      </c>
      <c r="M9" s="22">
        <v>537</v>
      </c>
      <c r="N9" s="22">
        <v>0</v>
      </c>
      <c r="O9" s="22">
        <v>12</v>
      </c>
      <c r="P9" s="22">
        <v>74</v>
      </c>
      <c r="Q9" s="50">
        <f>C9-L9-M9-N9-O9-P9</f>
        <v>859</v>
      </c>
      <c r="R9" s="50">
        <v>0</v>
      </c>
      <c r="S9" s="50">
        <v>2</v>
      </c>
      <c r="T9" s="51">
        <v>605.3063</v>
      </c>
      <c r="U9" s="51">
        <v>565.4663</v>
      </c>
      <c r="V9" s="51">
        <v>35.72</v>
      </c>
      <c r="W9" s="51">
        <v>4.12</v>
      </c>
      <c r="X9" s="51">
        <v>0</v>
      </c>
      <c r="Y9" s="51">
        <v>94.6184</v>
      </c>
      <c r="Z9" s="51">
        <v>93.9284</v>
      </c>
      <c r="AA9" s="51">
        <v>0</v>
      </c>
      <c r="AB9" s="51">
        <v>0.69</v>
      </c>
      <c r="AC9" s="51">
        <v>0</v>
      </c>
      <c r="AD9" s="61">
        <f aca="true" t="shared" si="0" ref="AD9:AD18">Z9/C9*10000</f>
        <v>534.5953329538987</v>
      </c>
      <c r="AE9"/>
    </row>
    <row r="10" spans="1:30" ht="39" customHeight="1">
      <c r="A10" s="21" t="s">
        <v>46</v>
      </c>
      <c r="B10" s="23">
        <v>5923</v>
      </c>
      <c r="C10" s="23">
        <v>7228</v>
      </c>
      <c r="D10" s="23">
        <v>3617</v>
      </c>
      <c r="E10" s="23">
        <v>2471</v>
      </c>
      <c r="F10" s="23">
        <v>668</v>
      </c>
      <c r="G10" s="23">
        <v>2857</v>
      </c>
      <c r="H10" s="23">
        <v>989</v>
      </c>
      <c r="I10" s="23">
        <v>1741</v>
      </c>
      <c r="J10" s="23">
        <v>1655</v>
      </c>
      <c r="K10" s="23">
        <v>2843</v>
      </c>
      <c r="L10" s="23">
        <v>2155</v>
      </c>
      <c r="M10" s="23">
        <v>2581</v>
      </c>
      <c r="N10" s="23">
        <v>20</v>
      </c>
      <c r="O10" s="23">
        <v>245</v>
      </c>
      <c r="P10" s="23">
        <v>1222</v>
      </c>
      <c r="Q10" s="23">
        <v>1005</v>
      </c>
      <c r="R10" s="23">
        <v>30</v>
      </c>
      <c r="S10" s="23">
        <v>25</v>
      </c>
      <c r="T10" s="51">
        <v>2188.2488</v>
      </c>
      <c r="U10" s="51">
        <v>2181.4928</v>
      </c>
      <c r="V10" s="51">
        <v>0</v>
      </c>
      <c r="W10" s="52">
        <v>6.756</v>
      </c>
      <c r="X10" s="51">
        <v>0</v>
      </c>
      <c r="Y10" s="51">
        <v>365.0295</v>
      </c>
      <c r="Z10" s="65">
        <v>363.9135</v>
      </c>
      <c r="AA10" s="51">
        <v>0</v>
      </c>
      <c r="AB10" s="66">
        <v>1.116</v>
      </c>
      <c r="AC10" s="51">
        <v>0</v>
      </c>
      <c r="AD10" s="61">
        <f t="shared" si="0"/>
        <v>503.47744881018264</v>
      </c>
    </row>
    <row r="11" spans="1:31" s="3" customFormat="1" ht="39.75" customHeight="1">
      <c r="A11" s="21" t="s">
        <v>47</v>
      </c>
      <c r="B11" s="24">
        <v>3853</v>
      </c>
      <c r="C11" s="24">
        <v>7053</v>
      </c>
      <c r="D11" s="24">
        <v>3068</v>
      </c>
      <c r="E11" s="24">
        <v>1308</v>
      </c>
      <c r="F11" s="24">
        <v>1322</v>
      </c>
      <c r="G11" s="24">
        <v>2350</v>
      </c>
      <c r="H11" s="24">
        <v>809</v>
      </c>
      <c r="I11" s="24">
        <v>1348</v>
      </c>
      <c r="J11" s="24">
        <v>1227</v>
      </c>
      <c r="K11" s="24">
        <v>3669</v>
      </c>
      <c r="L11" s="24">
        <v>1623</v>
      </c>
      <c r="M11" s="24">
        <v>4124</v>
      </c>
      <c r="N11" s="39">
        <v>975</v>
      </c>
      <c r="O11" s="24">
        <v>2</v>
      </c>
      <c r="P11" s="24">
        <v>1270</v>
      </c>
      <c r="Q11" s="53">
        <v>34</v>
      </c>
      <c r="R11" s="53">
        <v>46</v>
      </c>
      <c r="S11" s="53">
        <v>45</v>
      </c>
      <c r="T11" s="51">
        <v>2591.6485</v>
      </c>
      <c r="U11" s="51">
        <v>2391.3745</v>
      </c>
      <c r="V11" s="51">
        <v>142.14</v>
      </c>
      <c r="W11" s="51">
        <v>11.75</v>
      </c>
      <c r="X11" s="51">
        <v>46.384</v>
      </c>
      <c r="Y11" s="51">
        <f>Z11+AA11+AB11+AC11</f>
        <v>408.8347</v>
      </c>
      <c r="Z11" s="51">
        <v>399.1887</v>
      </c>
      <c r="AA11" s="51">
        <v>0</v>
      </c>
      <c r="AB11" s="51">
        <v>1.94</v>
      </c>
      <c r="AC11" s="51">
        <f>B11*20/10000</f>
        <v>7.706</v>
      </c>
      <c r="AD11" s="61">
        <f t="shared" si="0"/>
        <v>565.9842620161633</v>
      </c>
      <c r="AE11" s="67"/>
    </row>
    <row r="12" spans="1:31" s="3" customFormat="1" ht="40.5" customHeight="1">
      <c r="A12" s="21" t="s">
        <v>48</v>
      </c>
      <c r="B12" s="22">
        <v>8781</v>
      </c>
      <c r="C12" s="22">
        <v>16740</v>
      </c>
      <c r="D12" s="22">
        <v>7538</v>
      </c>
      <c r="E12" s="22">
        <v>3928</v>
      </c>
      <c r="F12" s="22">
        <v>2718</v>
      </c>
      <c r="G12" s="22">
        <v>6227</v>
      </c>
      <c r="H12" s="22">
        <v>2364</v>
      </c>
      <c r="I12" s="22">
        <v>4528</v>
      </c>
      <c r="J12" s="22">
        <v>2662</v>
      </c>
      <c r="K12" s="22">
        <v>7186</v>
      </c>
      <c r="L12" s="22">
        <v>3186</v>
      </c>
      <c r="M12" s="22">
        <v>6327</v>
      </c>
      <c r="N12" s="22">
        <v>1888</v>
      </c>
      <c r="O12" s="22">
        <v>152</v>
      </c>
      <c r="P12" s="22">
        <v>4367</v>
      </c>
      <c r="Q12" s="22">
        <v>910</v>
      </c>
      <c r="R12" s="22">
        <v>144</v>
      </c>
      <c r="S12" s="22">
        <v>79</v>
      </c>
      <c r="T12" s="54">
        <v>4519.7</v>
      </c>
      <c r="U12" s="54">
        <v>4116.18</v>
      </c>
      <c r="V12" s="54">
        <v>331.86</v>
      </c>
      <c r="W12" s="54">
        <v>32.83</v>
      </c>
      <c r="X12" s="54">
        <v>38.83</v>
      </c>
      <c r="Y12" s="54">
        <v>696.825</v>
      </c>
      <c r="Z12" s="54">
        <v>691.365</v>
      </c>
      <c r="AA12" s="54">
        <v>0</v>
      </c>
      <c r="AB12" s="54">
        <v>5.46</v>
      </c>
      <c r="AC12" s="54">
        <v>0</v>
      </c>
      <c r="AD12" s="61">
        <f t="shared" si="0"/>
        <v>413.0017921146954</v>
      </c>
      <c r="AE12" s="5"/>
    </row>
    <row r="13" spans="1:31" s="4" customFormat="1" ht="40.5" customHeight="1">
      <c r="A13" s="21" t="s">
        <v>49</v>
      </c>
      <c r="B13" s="25">
        <v>3933</v>
      </c>
      <c r="C13" s="22">
        <v>7234</v>
      </c>
      <c r="D13" s="22">
        <v>3285</v>
      </c>
      <c r="E13" s="22">
        <v>1545</v>
      </c>
      <c r="F13" s="22">
        <v>1070</v>
      </c>
      <c r="G13" s="22">
        <v>2965</v>
      </c>
      <c r="H13" s="22">
        <v>652</v>
      </c>
      <c r="I13" s="22">
        <v>2003</v>
      </c>
      <c r="J13" s="22">
        <v>1964</v>
      </c>
      <c r="K13" s="22">
        <v>2615</v>
      </c>
      <c r="L13" s="22">
        <v>1897</v>
      </c>
      <c r="M13" s="22">
        <v>2965</v>
      </c>
      <c r="N13" s="22">
        <v>1152</v>
      </c>
      <c r="O13" s="22">
        <v>47</v>
      </c>
      <c r="P13" s="22">
        <v>981</v>
      </c>
      <c r="Q13" s="50">
        <v>227</v>
      </c>
      <c r="R13" s="50">
        <v>153</v>
      </c>
      <c r="S13" s="50">
        <v>27</v>
      </c>
      <c r="T13" s="54">
        <v>2170.9804999999997</v>
      </c>
      <c r="U13" s="54">
        <v>2013.2705</v>
      </c>
      <c r="V13" s="54">
        <v>142.58</v>
      </c>
      <c r="W13" s="54">
        <v>15.129999999999997</v>
      </c>
      <c r="X13" s="54">
        <v>0</v>
      </c>
      <c r="Y13" s="54">
        <v>344.7597</v>
      </c>
      <c r="Z13" s="54">
        <v>342.2297</v>
      </c>
      <c r="AA13" s="54">
        <v>0</v>
      </c>
      <c r="AB13" s="54">
        <v>2.53</v>
      </c>
      <c r="AC13" s="54">
        <v>0</v>
      </c>
      <c r="AD13" s="61">
        <f t="shared" si="0"/>
        <v>473.0850152059718</v>
      </c>
      <c r="AE13" s="3"/>
    </row>
    <row r="14" spans="1:31" s="3" customFormat="1" ht="40.5" customHeight="1">
      <c r="A14" s="21" t="s">
        <v>50</v>
      </c>
      <c r="B14" s="26">
        <v>8777</v>
      </c>
      <c r="C14" s="26">
        <v>14442</v>
      </c>
      <c r="D14" s="22">
        <v>5847</v>
      </c>
      <c r="E14" s="22">
        <v>1788</v>
      </c>
      <c r="F14" s="22">
        <v>788</v>
      </c>
      <c r="G14" s="22">
        <v>6019</v>
      </c>
      <c r="H14" s="22">
        <v>1539</v>
      </c>
      <c r="I14" s="22">
        <v>5445</v>
      </c>
      <c r="J14" s="22">
        <v>894</v>
      </c>
      <c r="K14" s="22">
        <v>6564</v>
      </c>
      <c r="L14" s="40">
        <v>4800</v>
      </c>
      <c r="M14" s="40">
        <v>6019</v>
      </c>
      <c r="N14" s="40">
        <v>68</v>
      </c>
      <c r="O14" s="40">
        <v>280</v>
      </c>
      <c r="P14" s="40">
        <v>1862</v>
      </c>
      <c r="Q14" s="55">
        <v>1413</v>
      </c>
      <c r="R14" s="50">
        <v>135</v>
      </c>
      <c r="S14" s="50">
        <v>116</v>
      </c>
      <c r="T14" s="54">
        <f>U14+V14+W14+X14</f>
        <v>3899.03214</v>
      </c>
      <c r="U14" s="54">
        <v>3863.075</v>
      </c>
      <c r="V14" s="54">
        <v>0</v>
      </c>
      <c r="W14" s="54">
        <v>26.53</v>
      </c>
      <c r="X14" s="54">
        <f>X15</f>
        <v>9.42714</v>
      </c>
      <c r="Y14" s="54">
        <f>Z14+AA14+AB14+AC14</f>
        <v>650.822</v>
      </c>
      <c r="Z14" s="54">
        <v>646.502</v>
      </c>
      <c r="AA14" s="54">
        <f>AA15</f>
        <v>0</v>
      </c>
      <c r="AB14" s="54">
        <v>4.32</v>
      </c>
      <c r="AC14" s="54">
        <v>0</v>
      </c>
      <c r="AD14" s="61">
        <f t="shared" si="0"/>
        <v>447.65406453399805</v>
      </c>
      <c r="AE14" s="5"/>
    </row>
    <row r="15" spans="1:30" s="5" customFormat="1" ht="40.5" customHeight="1">
      <c r="A15" s="21" t="s">
        <v>51</v>
      </c>
      <c r="B15" s="27">
        <v>4276</v>
      </c>
      <c r="C15" s="27">
        <v>7250</v>
      </c>
      <c r="D15" s="28">
        <v>2945</v>
      </c>
      <c r="E15" s="28">
        <v>1969</v>
      </c>
      <c r="F15" s="28">
        <v>1184</v>
      </c>
      <c r="G15" s="27">
        <v>2972</v>
      </c>
      <c r="H15" s="28">
        <v>592</v>
      </c>
      <c r="I15" s="28">
        <v>1285</v>
      </c>
      <c r="J15" s="28">
        <v>2220</v>
      </c>
      <c r="K15" s="28">
        <v>3153</v>
      </c>
      <c r="L15" s="27">
        <v>849</v>
      </c>
      <c r="M15" s="27">
        <v>2972</v>
      </c>
      <c r="N15" s="27">
        <v>183</v>
      </c>
      <c r="O15" s="27">
        <v>9</v>
      </c>
      <c r="P15" s="27">
        <v>5373</v>
      </c>
      <c r="Q15" s="27">
        <v>507</v>
      </c>
      <c r="R15" s="27">
        <v>50</v>
      </c>
      <c r="S15" s="27">
        <v>16</v>
      </c>
      <c r="T15" s="56">
        <v>1911.52204</v>
      </c>
      <c r="U15" s="56">
        <v>1886.5449</v>
      </c>
      <c r="V15" s="56">
        <v>0</v>
      </c>
      <c r="W15" s="56">
        <v>15.55</v>
      </c>
      <c r="X15" s="56">
        <v>9.42714</v>
      </c>
      <c r="Y15" s="56">
        <v>324.2304</v>
      </c>
      <c r="Z15" s="56">
        <v>321.6404</v>
      </c>
      <c r="AA15" s="56">
        <v>0</v>
      </c>
      <c r="AB15" s="56">
        <v>2.59</v>
      </c>
      <c r="AC15" s="56">
        <v>0</v>
      </c>
      <c r="AD15" s="61">
        <f t="shared" si="0"/>
        <v>443.64193103448275</v>
      </c>
    </row>
    <row r="16" spans="1:30" ht="34.5" customHeight="1">
      <c r="A16" s="21" t="s">
        <v>52</v>
      </c>
      <c r="B16" s="29">
        <v>2727</v>
      </c>
      <c r="C16" s="29">
        <v>4390</v>
      </c>
      <c r="D16" s="29">
        <v>1980</v>
      </c>
      <c r="E16" s="29">
        <v>1203</v>
      </c>
      <c r="F16" s="29">
        <v>805</v>
      </c>
      <c r="G16" s="29">
        <v>1687</v>
      </c>
      <c r="H16" s="29">
        <v>826</v>
      </c>
      <c r="I16" s="29">
        <v>873</v>
      </c>
      <c r="J16" s="29">
        <v>1082</v>
      </c>
      <c r="K16" s="29">
        <v>1609</v>
      </c>
      <c r="L16" s="29">
        <v>869</v>
      </c>
      <c r="M16" s="29">
        <v>1706</v>
      </c>
      <c r="N16" s="29">
        <v>530</v>
      </c>
      <c r="O16" s="29">
        <v>33</v>
      </c>
      <c r="P16" s="29">
        <v>1244</v>
      </c>
      <c r="Q16" s="29">
        <v>486</v>
      </c>
      <c r="R16" s="29">
        <v>35</v>
      </c>
      <c r="S16" s="29">
        <v>16</v>
      </c>
      <c r="T16" s="57">
        <f>U16+W16</f>
        <v>1248.6218999999999</v>
      </c>
      <c r="U16" s="57">
        <v>1239.0219</v>
      </c>
      <c r="V16" s="58">
        <v>0</v>
      </c>
      <c r="W16" s="57">
        <v>9.6</v>
      </c>
      <c r="X16" s="57">
        <v>0</v>
      </c>
      <c r="Y16" s="57">
        <v>207.2602</v>
      </c>
      <c r="Z16" s="57">
        <v>205.6502</v>
      </c>
      <c r="AA16" s="57">
        <v>0</v>
      </c>
      <c r="AB16" s="57">
        <v>1.61</v>
      </c>
      <c r="AC16" s="57">
        <v>0</v>
      </c>
      <c r="AD16" s="61">
        <f t="shared" si="0"/>
        <v>468.45148063781323</v>
      </c>
    </row>
    <row r="17" spans="1:30" ht="40.5" customHeight="1">
      <c r="A17" s="30" t="s">
        <v>53</v>
      </c>
      <c r="B17" s="23">
        <v>1570</v>
      </c>
      <c r="C17" s="22">
        <f>H17+I17+J17+K17</f>
        <v>2715</v>
      </c>
      <c r="D17" s="23">
        <v>1257</v>
      </c>
      <c r="E17" s="23">
        <v>683</v>
      </c>
      <c r="F17" s="23">
        <v>401</v>
      </c>
      <c r="G17" s="23">
        <v>1291</v>
      </c>
      <c r="H17" s="23">
        <v>191</v>
      </c>
      <c r="I17" s="23">
        <v>505</v>
      </c>
      <c r="J17" s="23">
        <v>467</v>
      </c>
      <c r="K17" s="23">
        <v>1552</v>
      </c>
      <c r="L17" s="23">
        <v>293</v>
      </c>
      <c r="M17" s="23">
        <v>1291</v>
      </c>
      <c r="N17" s="23">
        <v>65</v>
      </c>
      <c r="O17" s="23">
        <v>87</v>
      </c>
      <c r="P17" s="23">
        <v>854</v>
      </c>
      <c r="Q17" s="23">
        <v>125</v>
      </c>
      <c r="R17" s="22">
        <v>18</v>
      </c>
      <c r="S17" s="22">
        <v>59</v>
      </c>
      <c r="T17" s="59">
        <f>U17+W17</f>
        <v>967.895</v>
      </c>
      <c r="U17" s="59">
        <f>160.9396+160.8721+160.4992+160.4589+160.604+158.5712</f>
        <v>961.9449999999999</v>
      </c>
      <c r="V17" s="59">
        <v>0</v>
      </c>
      <c r="W17" s="51">
        <f>1.06+1.01+0.98+0.96+0.97+0.97</f>
        <v>5.949999999999999</v>
      </c>
      <c r="X17" s="51">
        <v>0</v>
      </c>
      <c r="Y17" s="59">
        <f>Z17+AB17</f>
        <v>159.5412</v>
      </c>
      <c r="Z17" s="68">
        <v>158.5712</v>
      </c>
      <c r="AA17" s="68">
        <v>0</v>
      </c>
      <c r="AB17" s="51">
        <v>0.97</v>
      </c>
      <c r="AC17" s="51">
        <v>0</v>
      </c>
      <c r="AD17" s="61">
        <f t="shared" si="0"/>
        <v>584.055985267035</v>
      </c>
    </row>
    <row r="18" spans="1:30" ht="40.5" customHeight="1">
      <c r="A18" s="31" t="s">
        <v>54</v>
      </c>
      <c r="B18" s="32">
        <f>B9+B10+B11+B12+B13+B14+B15+B16+B17</f>
        <v>41019</v>
      </c>
      <c r="C18" s="33">
        <f aca="true" t="shared" si="1" ref="C18:N18">SUM(C9:C17)</f>
        <v>68809</v>
      </c>
      <c r="D18" s="32">
        <f t="shared" si="1"/>
        <v>30258</v>
      </c>
      <c r="E18" s="32">
        <f t="shared" si="1"/>
        <v>15315</v>
      </c>
      <c r="F18" s="32">
        <f t="shared" si="1"/>
        <v>9151</v>
      </c>
      <c r="G18" s="32">
        <f t="shared" si="1"/>
        <v>26607</v>
      </c>
      <c r="H18" s="32">
        <f t="shared" si="1"/>
        <v>8270</v>
      </c>
      <c r="I18" s="32">
        <f t="shared" si="1"/>
        <v>18202</v>
      </c>
      <c r="J18" s="32">
        <f t="shared" si="1"/>
        <v>12455</v>
      </c>
      <c r="K18" s="32">
        <f t="shared" si="1"/>
        <v>29882</v>
      </c>
      <c r="L18" s="32">
        <f t="shared" si="1"/>
        <v>15947</v>
      </c>
      <c r="M18" s="32">
        <f t="shared" si="1"/>
        <v>28522</v>
      </c>
      <c r="N18" s="32">
        <f t="shared" si="1"/>
        <v>4881</v>
      </c>
      <c r="O18" s="32">
        <f>SUM(O8:O17)</f>
        <v>883</v>
      </c>
      <c r="P18" s="32">
        <f aca="true" t="shared" si="2" ref="P18:AC18">SUM(P9:P17)</f>
        <v>17247</v>
      </c>
      <c r="Q18" s="32">
        <f t="shared" si="2"/>
        <v>5566</v>
      </c>
      <c r="R18" s="32">
        <f t="shared" si="2"/>
        <v>611</v>
      </c>
      <c r="S18" s="32">
        <f t="shared" si="2"/>
        <v>385</v>
      </c>
      <c r="T18" s="60">
        <f t="shared" si="2"/>
        <v>20102.955179999997</v>
      </c>
      <c r="U18" s="60">
        <f t="shared" si="2"/>
        <v>19218.3709</v>
      </c>
      <c r="V18" s="61">
        <f t="shared" si="2"/>
        <v>652.3000000000001</v>
      </c>
      <c r="W18" s="61">
        <f t="shared" si="2"/>
        <v>128.21599999999998</v>
      </c>
      <c r="X18" s="61">
        <f t="shared" si="2"/>
        <v>104.06827999999999</v>
      </c>
      <c r="Y18" s="61">
        <f t="shared" si="2"/>
        <v>3251.9211000000005</v>
      </c>
      <c r="Z18" s="61">
        <f t="shared" si="2"/>
        <v>3222.9891000000002</v>
      </c>
      <c r="AA18" s="61">
        <f t="shared" si="2"/>
        <v>0</v>
      </c>
      <c r="AB18" s="61">
        <f t="shared" si="2"/>
        <v>21.225999999999996</v>
      </c>
      <c r="AC18" s="61">
        <f t="shared" si="2"/>
        <v>7.706</v>
      </c>
      <c r="AD18" s="61">
        <f t="shared" si="0"/>
        <v>468.3964452324551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4.25">
      <c r="K20" s="41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9"/>
    </row>
    <row r="22" spans="12:25" ht="14.25">
      <c r="L22" s="42"/>
      <c r="M22" s="43"/>
      <c r="T22" s="7"/>
      <c r="U22" s="7"/>
      <c r="V22" s="7"/>
      <c r="W22" s="7"/>
      <c r="Y22" s="69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9"/>
    </row>
    <row r="25" spans="20:25" ht="14.25">
      <c r="T25" s="7"/>
      <c r="U25" s="7"/>
      <c r="V25" s="7"/>
      <c r="W25" s="7"/>
      <c r="Y25" s="69"/>
    </row>
    <row r="26" spans="20:25" ht="14.25">
      <c r="T26" s="7"/>
      <c r="U26" s="7"/>
      <c r="V26" s="7"/>
      <c r="W26" s="7"/>
      <c r="Y26" s="69"/>
    </row>
    <row r="27" spans="20:25" ht="14.25">
      <c r="T27" s="7"/>
      <c r="U27" s="7"/>
      <c r="V27" s="7"/>
      <c r="W27" s="7"/>
      <c r="Y27" s="69"/>
    </row>
    <row r="28" spans="20:25" ht="14.25">
      <c r="T28" s="7"/>
      <c r="U28" s="7"/>
      <c r="V28" s="7"/>
      <c r="W28" s="7"/>
      <c r="Y28" s="69"/>
    </row>
    <row r="29" spans="20:25" ht="14.25">
      <c r="T29" s="7"/>
      <c r="U29" s="7"/>
      <c r="V29" s="7"/>
      <c r="W29" s="7"/>
      <c r="Y29" s="69"/>
    </row>
    <row r="30" spans="3:25" ht="14.25">
      <c r="C30" s="36"/>
      <c r="T30" s="7"/>
      <c r="U30" s="7"/>
      <c r="V30" s="7"/>
      <c r="W30" s="7"/>
      <c r="Y30" s="69"/>
    </row>
    <row r="31" spans="20:25" ht="14.25">
      <c r="T31" s="7"/>
      <c r="U31" s="7"/>
      <c r="V31" s="7"/>
      <c r="W31" s="7"/>
      <c r="Y31" s="69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2021-07-09T01:57:29Z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C1F47E54382748698D27874FE11919D2</vt:lpwstr>
  </property>
</Properties>
</file>