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<sst xmlns="http://schemas.openxmlformats.org/spreadsheetml/2006/main" count="84" uniqueCount="47">
  <si>
    <t>特困人员救助供养情况统计表</t>
  </si>
  <si>
    <r>
      <t>(</t>
    </r>
    <r>
      <rPr>
        <b/>
        <sz val="14"/>
        <color indexed="10"/>
        <rFont val="宋体"/>
        <family val="0"/>
      </rPr>
      <t>2021年12月</t>
    </r>
    <r>
      <rPr>
        <b/>
        <sz val="14"/>
        <rFont val="宋体"/>
        <family val="0"/>
      </rPr>
      <t>）</t>
    </r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</si>
  <si>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</si>
  <si>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</si>
  <si>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</si>
  <si>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</si>
  <si>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</si>
  <si>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</si>
  <si>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</si>
  <si>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</si>
  <si>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</si>
  <si>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</si>
  <si>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</si>
  <si>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</si>
  <si>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1-12月总支出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</si>
  <si>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</si>
  <si>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</si>
  <si>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</si>
  <si>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</si>
  <si>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</si>
  <si>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</si>
  <si>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</si>
  <si>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</si>
  <si>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</si>
  <si>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</si>
  <si>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</si>
  <si>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</si>
  <si>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</si>
  <si>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</si>
  <si>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</si>
  <si>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</si>
  <si>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</si>
  <si>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</si>
  <si>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</si>
  <si>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</si>
  <si>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89.6188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</si>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</sst>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00_ "/>
    <numFmt numFmtId="180" formatCode="0.0000_);[Red]\(0.00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4"/>
      <color indexed="10"/>
      <name val="宋体"/>
      <family val="0"/>
    </font>
    <font>
      <b/>
      <sz val="9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3" applyNumberFormat="0" applyFill="0" applyAlignment="0" applyProtection="0"/>
    <xf numFmtId="0" fontId="18" fillId="7" borderId="0" applyNumberFormat="0" applyBorder="0" applyAlignment="0" applyProtection="0"/>
    <xf numFmtId="0" fontId="26" fillId="0" borderId="4" applyNumberFormat="0" applyFill="0" applyAlignment="0" applyProtection="0"/>
    <xf numFmtId="0" fontId="18" fillId="3" borderId="0" applyNumberFormat="0" applyBorder="0" applyAlignment="0" applyProtection="0"/>
    <xf numFmtId="0" fontId="25" fillId="2" borderId="5" applyNumberFormat="0" applyAlignment="0" applyProtection="0"/>
    <xf numFmtId="0" fontId="24" fillId="2" borderId="1" applyNumberFormat="0" applyAlignment="0" applyProtection="0"/>
    <xf numFmtId="0" fontId="21" fillId="8" borderId="6" applyNumberFormat="0" applyAlignment="0" applyProtection="0"/>
    <xf numFmtId="0" fontId="16" fillId="9" borderId="0" applyNumberFormat="0" applyBorder="0" applyAlignment="0" applyProtection="0"/>
    <xf numFmtId="0" fontId="18" fillId="10" borderId="0" applyNumberFormat="0" applyBorder="0" applyAlignment="0" applyProtection="0"/>
    <xf numFmtId="0" fontId="14" fillId="0" borderId="7" applyNumberFormat="0" applyFill="0" applyAlignment="0" applyProtection="0"/>
    <xf numFmtId="0" fontId="10" fillId="0" borderId="8" applyNumberFormat="0" applyFill="0" applyAlignment="0" applyProtection="0"/>
    <xf numFmtId="0" fontId="13" fillId="9" borderId="0" applyNumberFormat="0" applyBorder="0" applyAlignment="0" applyProtection="0"/>
    <xf numFmtId="0" fontId="28" fillId="11" borderId="0" applyNumberFormat="0" applyBorder="0" applyAlignment="0" applyProtection="0"/>
    <xf numFmtId="0" fontId="16" fillId="12" borderId="0" applyNumberFormat="0" applyBorder="0" applyAlignment="0" applyProtection="0"/>
    <xf numFmtId="0" fontId="1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8" fillId="16" borderId="0" applyNumberFormat="0" applyBorder="0" applyAlignment="0" applyProtection="0"/>
    <xf numFmtId="0" fontId="16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4" xfId="2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14" xfId="25" applyNumberFormat="1" applyFont="1" applyFill="1" applyBorder="1" applyAlignment="1">
      <alignment horizontal="center" vertical="center" wrapText="1"/>
      <protection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/>
    </xf>
    <xf numFmtId="180" fontId="1" fillId="0" borderId="14" xfId="2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9" fontId="3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workbookViewId="0" topLeftCell="A1">
      <pane ySplit="9" topLeftCell="A10" activePane="bottomLeft" state="frozen"/>
      <selection pane="bottomLeft" activeCell="A2" sqref="A2:Z2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1" width="10.50390625" style="8" customWidth="1"/>
    <col min="22" max="22" width="9.7539062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12" t="s">
        <v>3</v>
      </c>
      <c r="F3" s="12"/>
      <c r="G3" s="12"/>
      <c r="H3" s="12"/>
      <c r="I3" s="11"/>
      <c r="J3" s="12" t="s">
        <v>4</v>
      </c>
      <c r="K3" s="12"/>
      <c r="L3" s="12"/>
      <c r="M3" s="12"/>
      <c r="N3" s="11"/>
      <c r="O3" s="12" t="s">
        <v>5</v>
      </c>
      <c r="P3" s="12"/>
      <c r="Q3" s="12"/>
      <c r="R3" s="12"/>
      <c r="S3" s="12"/>
      <c r="T3" s="11"/>
      <c r="U3" s="11"/>
      <c r="V3" s="11"/>
      <c r="W3" s="43" t="s">
        <v>6</v>
      </c>
      <c r="X3" s="43"/>
      <c r="Y3" s="43"/>
      <c r="Z3" s="43"/>
    </row>
    <row r="4" spans="1:26" ht="18.75" customHeight="1">
      <c r="A4" s="13" t="s">
        <v>7</v>
      </c>
      <c r="B4" s="14" t="s">
        <v>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4" t="s">
        <v>9</v>
      </c>
      <c r="T4" s="45"/>
      <c r="U4" s="45"/>
      <c r="V4" s="45"/>
      <c r="W4" s="45"/>
      <c r="X4" s="45"/>
      <c r="Y4" s="45"/>
      <c r="Z4" s="46"/>
    </row>
    <row r="5" spans="1:26" ht="14.25" customHeight="1">
      <c r="A5" s="16"/>
      <c r="B5" s="17" t="s">
        <v>10</v>
      </c>
      <c r="C5" s="18" t="s">
        <v>11</v>
      </c>
      <c r="D5" s="19"/>
      <c r="E5" s="19"/>
      <c r="F5" s="19"/>
      <c r="G5" s="19"/>
      <c r="H5" s="20"/>
      <c r="I5" s="18" t="s">
        <v>12</v>
      </c>
      <c r="J5" s="19"/>
      <c r="K5" s="19"/>
      <c r="L5" s="19"/>
      <c r="M5" s="19"/>
      <c r="N5" s="20"/>
      <c r="O5" s="17" t="s">
        <v>13</v>
      </c>
      <c r="P5" s="17"/>
      <c r="Q5" s="17"/>
      <c r="R5" s="17"/>
      <c r="S5" s="44" t="s">
        <v>14</v>
      </c>
      <c r="T5" s="45"/>
      <c r="U5" s="45"/>
      <c r="V5" s="46"/>
      <c r="W5" s="44" t="s">
        <v>15</v>
      </c>
      <c r="X5" s="45"/>
      <c r="Y5" s="46"/>
      <c r="Z5" s="17" t="s">
        <v>16</v>
      </c>
    </row>
    <row r="6" spans="1:26" ht="15" customHeight="1">
      <c r="A6" s="16"/>
      <c r="B6" s="17"/>
      <c r="C6" s="18" t="s">
        <v>17</v>
      </c>
      <c r="D6" s="19"/>
      <c r="E6" s="20"/>
      <c r="F6" s="18" t="s">
        <v>18</v>
      </c>
      <c r="G6" s="19"/>
      <c r="H6" s="20"/>
      <c r="I6" s="18" t="s">
        <v>17</v>
      </c>
      <c r="J6" s="19"/>
      <c r="K6" s="20"/>
      <c r="L6" s="18" t="s">
        <v>18</v>
      </c>
      <c r="M6" s="19"/>
      <c r="N6" s="20"/>
      <c r="O6" s="17" t="s">
        <v>19</v>
      </c>
      <c r="P6" s="17" t="s">
        <v>20</v>
      </c>
      <c r="Q6" s="17" t="s">
        <v>21</v>
      </c>
      <c r="R6" s="17" t="s">
        <v>22</v>
      </c>
      <c r="S6" s="47" t="s">
        <v>10</v>
      </c>
      <c r="T6" s="48" t="s">
        <v>23</v>
      </c>
      <c r="U6" s="48" t="s">
        <v>24</v>
      </c>
      <c r="V6" s="48" t="s">
        <v>25</v>
      </c>
      <c r="W6" s="47" t="s">
        <v>10</v>
      </c>
      <c r="X6" s="48" t="s">
        <v>23</v>
      </c>
      <c r="Y6" s="48" t="s">
        <v>24</v>
      </c>
      <c r="Z6" s="17"/>
    </row>
    <row r="7" spans="1:26" ht="24.75" customHeight="1">
      <c r="A7" s="16"/>
      <c r="B7" s="17"/>
      <c r="C7" s="17" t="s">
        <v>26</v>
      </c>
      <c r="D7" s="17" t="s">
        <v>27</v>
      </c>
      <c r="E7" s="17" t="s">
        <v>28</v>
      </c>
      <c r="F7" s="17" t="s">
        <v>26</v>
      </c>
      <c r="G7" s="17" t="s">
        <v>27</v>
      </c>
      <c r="H7" s="17" t="s">
        <v>28</v>
      </c>
      <c r="I7" s="17" t="s">
        <v>26</v>
      </c>
      <c r="J7" s="17" t="s">
        <v>27</v>
      </c>
      <c r="K7" s="17" t="s">
        <v>28</v>
      </c>
      <c r="L7" s="17" t="s">
        <v>26</v>
      </c>
      <c r="M7" s="17" t="s">
        <v>27</v>
      </c>
      <c r="N7" s="17" t="s">
        <v>28</v>
      </c>
      <c r="O7" s="17"/>
      <c r="P7" s="17"/>
      <c r="Q7" s="17"/>
      <c r="R7" s="17"/>
      <c r="S7" s="49"/>
      <c r="T7" s="48"/>
      <c r="U7" s="48"/>
      <c r="V7" s="48"/>
      <c r="W7" s="49"/>
      <c r="X7" s="48"/>
      <c r="Y7" s="48"/>
      <c r="Z7" s="17"/>
    </row>
    <row r="8" spans="1:26" ht="14.25" customHeight="1">
      <c r="A8" s="21"/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22" t="s">
        <v>29</v>
      </c>
      <c r="L8" s="22" t="s">
        <v>29</v>
      </c>
      <c r="M8" s="22" t="s">
        <v>29</v>
      </c>
      <c r="N8" s="22" t="s">
        <v>29</v>
      </c>
      <c r="O8" s="22" t="s">
        <v>29</v>
      </c>
      <c r="P8" s="22" t="s">
        <v>29</v>
      </c>
      <c r="Q8" s="22" t="s">
        <v>29</v>
      </c>
      <c r="R8" s="22" t="s">
        <v>29</v>
      </c>
      <c r="S8" s="50" t="s">
        <v>30</v>
      </c>
      <c r="T8" s="50" t="s">
        <v>30</v>
      </c>
      <c r="U8" s="50" t="s">
        <v>30</v>
      </c>
      <c r="V8" s="50" t="s">
        <v>30</v>
      </c>
      <c r="W8" s="50" t="s">
        <v>30</v>
      </c>
      <c r="X8" s="50" t="s">
        <v>30</v>
      </c>
      <c r="Y8" s="50" t="s">
        <v>30</v>
      </c>
      <c r="Z8" s="22" t="s">
        <v>31</v>
      </c>
    </row>
    <row r="9" spans="1:34" ht="14.25" customHeight="1">
      <c r="A9" s="23" t="s">
        <v>32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51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60"/>
      <c r="AB9" s="61"/>
      <c r="AC9" s="61"/>
      <c r="AD9" s="61"/>
      <c r="AE9" s="61"/>
      <c r="AF9" s="61"/>
      <c r="AG9" s="61"/>
      <c r="AH9" s="61"/>
    </row>
    <row r="10" spans="1:34" s="1" customFormat="1" ht="18.75" customHeight="1">
      <c r="A10" s="24" t="s">
        <v>33</v>
      </c>
      <c r="B10" s="25">
        <v>121</v>
      </c>
      <c r="C10" s="25">
        <v>65</v>
      </c>
      <c r="D10" s="25">
        <v>0</v>
      </c>
      <c r="E10" s="25">
        <v>0</v>
      </c>
      <c r="F10" s="25">
        <v>0</v>
      </c>
      <c r="G10" s="25">
        <v>23</v>
      </c>
      <c r="H10" s="25">
        <v>33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5">
        <v>12</v>
      </c>
      <c r="P10" s="25">
        <v>62</v>
      </c>
      <c r="Q10" s="25">
        <v>0</v>
      </c>
      <c r="R10" s="25">
        <v>37</v>
      </c>
      <c r="S10" s="52">
        <v>220.7282</v>
      </c>
      <c r="T10" s="52">
        <v>160.155</v>
      </c>
      <c r="U10" s="52">
        <v>60.5732</v>
      </c>
      <c r="V10" s="52">
        <v>0</v>
      </c>
      <c r="W10" s="52">
        <v>18.3716</v>
      </c>
      <c r="X10" s="52">
        <v>13.341</v>
      </c>
      <c r="Y10" s="52">
        <v>5.0306</v>
      </c>
      <c r="Z10" s="59">
        <f>W10/B10*10000</f>
        <v>1518.314049586777</v>
      </c>
      <c r="AA10" s="62"/>
      <c r="AB10" s="63"/>
      <c r="AC10" s="63"/>
      <c r="AD10" s="64"/>
      <c r="AE10" s="64"/>
      <c r="AF10" s="64"/>
      <c r="AG10" s="64"/>
      <c r="AH10" s="64"/>
    </row>
    <row r="11" spans="1:34" s="2" customFormat="1" ht="18.75" customHeight="1">
      <c r="A11" s="24" t="s">
        <v>34</v>
      </c>
      <c r="B11" s="26">
        <v>58</v>
      </c>
      <c r="C11" s="26">
        <v>50</v>
      </c>
      <c r="D11" s="26">
        <v>0</v>
      </c>
      <c r="E11" s="26">
        <v>0</v>
      </c>
      <c r="F11" s="26">
        <v>4</v>
      </c>
      <c r="G11" s="26">
        <v>4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10</v>
      </c>
      <c r="P11" s="26">
        <v>48</v>
      </c>
      <c r="Q11" s="26">
        <v>0</v>
      </c>
      <c r="R11" s="26">
        <v>26</v>
      </c>
      <c r="S11" s="53" t="s">
        <v>35</v>
      </c>
      <c r="T11" s="53">
        <v>75.042</v>
      </c>
      <c r="U11" s="53">
        <v>14.5768</v>
      </c>
      <c r="V11" s="53">
        <v>0</v>
      </c>
      <c r="W11" s="53">
        <v>7.1668</v>
      </c>
      <c r="X11" s="53">
        <v>6.018</v>
      </c>
      <c r="Y11" s="53">
        <v>1.1488</v>
      </c>
      <c r="Z11" s="59">
        <f>W11/B11*10000</f>
        <v>1235.6551724137933</v>
      </c>
      <c r="AA11" s="62"/>
      <c r="AB11" s="65"/>
      <c r="AC11" s="65"/>
      <c r="AD11" s="64"/>
      <c r="AE11" s="66"/>
      <c r="AF11" s="64"/>
      <c r="AG11" s="64"/>
      <c r="AH11" s="66"/>
    </row>
    <row r="12" spans="1:35" s="3" customFormat="1" ht="18.75" customHeight="1">
      <c r="A12" s="27" t="s">
        <v>36</v>
      </c>
      <c r="B12" s="28">
        <v>159</v>
      </c>
      <c r="C12" s="28">
        <v>10</v>
      </c>
      <c r="D12" s="28">
        <v>1</v>
      </c>
      <c r="E12" s="26">
        <v>0</v>
      </c>
      <c r="F12" s="26">
        <v>0</v>
      </c>
      <c r="G12" s="28">
        <v>5</v>
      </c>
      <c r="H12" s="28">
        <v>10</v>
      </c>
      <c r="I12" s="28">
        <v>64</v>
      </c>
      <c r="J12" s="28">
        <v>9</v>
      </c>
      <c r="K12" s="26">
        <v>0</v>
      </c>
      <c r="L12" s="28">
        <v>14</v>
      </c>
      <c r="M12" s="28">
        <v>21</v>
      </c>
      <c r="N12" s="28">
        <v>25</v>
      </c>
      <c r="O12" s="28">
        <v>18</v>
      </c>
      <c r="P12" s="33">
        <v>123</v>
      </c>
      <c r="Q12" s="26">
        <v>0</v>
      </c>
      <c r="R12" s="28">
        <v>39</v>
      </c>
      <c r="S12" s="54">
        <v>291.1908</v>
      </c>
      <c r="T12" s="54">
        <v>214.951</v>
      </c>
      <c r="U12" s="54">
        <v>76.2398</v>
      </c>
      <c r="V12" s="54">
        <v>0</v>
      </c>
      <c r="W12" s="54">
        <v>23.7828</v>
      </c>
      <c r="X12" s="54">
        <v>17.559</v>
      </c>
      <c r="Y12" s="54">
        <v>6.2238</v>
      </c>
      <c r="Z12" s="59">
        <f aca="true" t="shared" si="0" ref="Z12:Z22">W12/B12*10000</f>
        <v>1495.7735849056605</v>
      </c>
      <c r="AA12" s="62"/>
      <c r="AB12" s="63"/>
      <c r="AC12" s="63"/>
      <c r="AD12" s="64"/>
      <c r="AE12" s="65"/>
      <c r="AF12" s="64"/>
      <c r="AG12" s="64"/>
      <c r="AH12" s="65"/>
      <c r="AI12" s="4"/>
    </row>
    <row r="13" spans="1:35" s="3" customFormat="1" ht="18.75" customHeight="1">
      <c r="A13" s="24" t="s">
        <v>37</v>
      </c>
      <c r="B13" s="29">
        <v>564</v>
      </c>
      <c r="C13" s="29">
        <v>12</v>
      </c>
      <c r="D13" s="29">
        <v>0</v>
      </c>
      <c r="E13" s="29">
        <v>0</v>
      </c>
      <c r="F13" s="29">
        <v>0</v>
      </c>
      <c r="G13" s="29">
        <v>2</v>
      </c>
      <c r="H13" s="29">
        <v>13</v>
      </c>
      <c r="I13" s="29">
        <v>240</v>
      </c>
      <c r="J13" s="29">
        <v>0</v>
      </c>
      <c r="K13" s="29">
        <v>0</v>
      </c>
      <c r="L13" s="29">
        <v>15</v>
      </c>
      <c r="M13" s="29">
        <v>107</v>
      </c>
      <c r="N13" s="29">
        <v>175</v>
      </c>
      <c r="O13" s="40">
        <v>107</v>
      </c>
      <c r="P13" s="40">
        <v>277</v>
      </c>
      <c r="Q13" s="40">
        <v>0</v>
      </c>
      <c r="R13" s="40">
        <v>377</v>
      </c>
      <c r="S13" s="55">
        <v>1056.1636</v>
      </c>
      <c r="T13" s="55">
        <v>762.205</v>
      </c>
      <c r="U13" s="55">
        <v>293.9586</v>
      </c>
      <c r="V13" s="56">
        <v>0</v>
      </c>
      <c r="W13" s="56">
        <v>89.0006</v>
      </c>
      <c r="X13" s="56">
        <v>63.204</v>
      </c>
      <c r="Y13" s="56">
        <v>25.7966</v>
      </c>
      <c r="Z13" s="59">
        <f t="shared" si="0"/>
        <v>1578.0248226950355</v>
      </c>
      <c r="AA13" s="62"/>
      <c r="AB13" s="63"/>
      <c r="AC13" s="63"/>
      <c r="AD13" s="64"/>
      <c r="AE13" s="65"/>
      <c r="AF13" s="64"/>
      <c r="AG13" s="64"/>
      <c r="AH13" s="65"/>
      <c r="AI13" s="4"/>
    </row>
    <row r="14" spans="1:34" s="4" customFormat="1" ht="18.75" customHeight="1">
      <c r="A14" s="24" t="s">
        <v>38</v>
      </c>
      <c r="B14" s="26">
        <v>143</v>
      </c>
      <c r="C14" s="26">
        <v>54</v>
      </c>
      <c r="D14" s="26">
        <v>8</v>
      </c>
      <c r="E14" s="26">
        <v>6</v>
      </c>
      <c r="F14" s="26">
        <v>21</v>
      </c>
      <c r="G14" s="26">
        <v>6</v>
      </c>
      <c r="H14" s="26">
        <v>48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35</v>
      </c>
      <c r="P14" s="26">
        <v>91</v>
      </c>
      <c r="Q14" s="26">
        <v>1</v>
      </c>
      <c r="R14" s="26">
        <v>100</v>
      </c>
      <c r="S14" s="53">
        <f>T14+U14+V14</f>
        <v>285.3751</v>
      </c>
      <c r="T14" s="53">
        <v>208.5685</v>
      </c>
      <c r="U14" s="53">
        <v>76.8066</v>
      </c>
      <c r="V14" s="53">
        <v>0</v>
      </c>
      <c r="W14" s="53">
        <f>X14+Y14</f>
        <v>23.364000000000004</v>
      </c>
      <c r="X14" s="53">
        <f>(C14+D14+E14)*0.1073+(F14+G14+H14)*0.129</f>
        <v>16.971400000000003</v>
      </c>
      <c r="Y14" s="53">
        <f>(C14*0.0172+F14*0.0206)+(D14*0.043+G14*0.0516)+(E14*0.0688+H14*0.0826)</f>
        <v>6.3926</v>
      </c>
      <c r="Z14" s="59">
        <f t="shared" si="0"/>
        <v>1633.846153846154</v>
      </c>
      <c r="AA14" s="62"/>
      <c r="AB14" s="63"/>
      <c r="AC14" s="63"/>
      <c r="AD14" s="64"/>
      <c r="AE14" s="65"/>
      <c r="AF14" s="64"/>
      <c r="AG14" s="64"/>
      <c r="AH14" s="65"/>
    </row>
    <row r="15" spans="1:34" s="4" customFormat="1" ht="18.75" customHeight="1">
      <c r="A15" s="24" t="s">
        <v>39</v>
      </c>
      <c r="B15" s="26">
        <v>740</v>
      </c>
      <c r="C15" s="26">
        <v>122</v>
      </c>
      <c r="D15" s="26">
        <v>1</v>
      </c>
      <c r="E15" s="26">
        <v>0</v>
      </c>
      <c r="F15" s="26">
        <v>13</v>
      </c>
      <c r="G15" s="26">
        <v>66</v>
      </c>
      <c r="H15" s="26">
        <v>21</v>
      </c>
      <c r="I15" s="26">
        <v>373</v>
      </c>
      <c r="J15" s="26">
        <v>0</v>
      </c>
      <c r="K15" s="26">
        <v>0</v>
      </c>
      <c r="L15" s="26">
        <v>12</v>
      </c>
      <c r="M15" s="26">
        <v>78</v>
      </c>
      <c r="N15" s="26">
        <v>54</v>
      </c>
      <c r="O15" s="26">
        <v>105</v>
      </c>
      <c r="P15" s="26">
        <v>508</v>
      </c>
      <c r="Q15" s="26">
        <v>7</v>
      </c>
      <c r="R15" s="26">
        <v>319</v>
      </c>
      <c r="S15" s="53">
        <v>1264.2523</v>
      </c>
      <c r="T15" s="53">
        <v>973.236</v>
      </c>
      <c r="U15" s="53">
        <v>291.0163</v>
      </c>
      <c r="V15" s="53">
        <v>0</v>
      </c>
      <c r="W15" s="53">
        <v>109.6484</v>
      </c>
      <c r="X15" s="53">
        <v>84.5976</v>
      </c>
      <c r="Y15" s="53">
        <v>25.0508</v>
      </c>
      <c r="Z15" s="59">
        <f t="shared" si="0"/>
        <v>1481.7351351351351</v>
      </c>
      <c r="AA15" s="62"/>
      <c r="AB15" s="65"/>
      <c r="AC15" s="65"/>
      <c r="AD15" s="64"/>
      <c r="AE15" s="65"/>
      <c r="AF15" s="64"/>
      <c r="AG15" s="64"/>
      <c r="AH15" s="65"/>
    </row>
    <row r="16" spans="1:34" s="1" customFormat="1" ht="18.75" customHeight="1">
      <c r="A16" s="30" t="s">
        <v>40</v>
      </c>
      <c r="B16" s="31">
        <v>1595</v>
      </c>
      <c r="C16" s="31">
        <v>12</v>
      </c>
      <c r="D16" s="31">
        <v>0</v>
      </c>
      <c r="E16" s="31">
        <v>0</v>
      </c>
      <c r="F16" s="31">
        <v>0</v>
      </c>
      <c r="G16" s="31">
        <v>3</v>
      </c>
      <c r="H16" s="31">
        <v>25</v>
      </c>
      <c r="I16" s="31">
        <v>1358</v>
      </c>
      <c r="J16" s="31">
        <v>0</v>
      </c>
      <c r="K16" s="31">
        <v>0</v>
      </c>
      <c r="L16" s="31">
        <v>17</v>
      </c>
      <c r="M16" s="31">
        <v>68</v>
      </c>
      <c r="N16" s="31">
        <v>112</v>
      </c>
      <c r="O16" s="31">
        <v>196</v>
      </c>
      <c r="P16" s="31">
        <v>1032</v>
      </c>
      <c r="Q16" s="31">
        <v>19</v>
      </c>
      <c r="R16" s="31">
        <v>782</v>
      </c>
      <c r="S16" s="57">
        <v>2570.6813840000004</v>
      </c>
      <c r="T16" s="57">
        <v>2001.318</v>
      </c>
      <c r="U16" s="57">
        <v>469.45660000000004</v>
      </c>
      <c r="V16" s="53">
        <v>99.90678400000002</v>
      </c>
      <c r="W16" s="57">
        <v>204.551</v>
      </c>
      <c r="X16" s="57">
        <v>165.595</v>
      </c>
      <c r="Y16" s="57">
        <v>38.956</v>
      </c>
      <c r="Z16" s="59">
        <f t="shared" si="0"/>
        <v>1282.4514106583072</v>
      </c>
      <c r="AA16" s="62"/>
      <c r="AB16" s="67"/>
      <c r="AC16" s="67"/>
      <c r="AD16" s="64"/>
      <c r="AE16" s="64"/>
      <c r="AF16" s="64"/>
      <c r="AG16" s="64"/>
      <c r="AH16" s="64"/>
    </row>
    <row r="17" spans="1:34" s="5" customFormat="1" ht="18.75" customHeight="1">
      <c r="A17" s="24" t="s">
        <v>41</v>
      </c>
      <c r="B17" s="32">
        <v>384</v>
      </c>
      <c r="C17" s="32">
        <v>6</v>
      </c>
      <c r="D17" s="32">
        <v>0</v>
      </c>
      <c r="E17" s="32">
        <v>3</v>
      </c>
      <c r="F17" s="32">
        <v>0</v>
      </c>
      <c r="G17" s="32">
        <v>1</v>
      </c>
      <c r="H17" s="32">
        <v>102</v>
      </c>
      <c r="I17" s="32">
        <v>211</v>
      </c>
      <c r="J17" s="32">
        <v>11</v>
      </c>
      <c r="K17" s="32">
        <v>24</v>
      </c>
      <c r="L17" s="32">
        <v>1</v>
      </c>
      <c r="M17" s="32">
        <v>7</v>
      </c>
      <c r="N17" s="32">
        <v>18</v>
      </c>
      <c r="O17" s="32">
        <v>68</v>
      </c>
      <c r="P17" s="32">
        <v>213</v>
      </c>
      <c r="Q17" s="32">
        <v>3</v>
      </c>
      <c r="R17" s="32">
        <v>222</v>
      </c>
      <c r="S17" s="58">
        <v>679.2535999999999</v>
      </c>
      <c r="T17" s="58">
        <v>488.6529999999999</v>
      </c>
      <c r="U17" s="58">
        <v>190.60060000000001</v>
      </c>
      <c r="V17" s="58">
        <v>0</v>
      </c>
      <c r="W17" s="58">
        <v>57.7724</v>
      </c>
      <c r="X17" s="58">
        <v>41.364</v>
      </c>
      <c r="Y17" s="58">
        <v>16.4084</v>
      </c>
      <c r="Z17" s="59">
        <f t="shared" si="0"/>
        <v>1504.4895833333333</v>
      </c>
      <c r="AA17" s="62"/>
      <c r="AB17" s="67"/>
      <c r="AC17" s="67"/>
      <c r="AD17" s="64"/>
      <c r="AE17" s="67"/>
      <c r="AF17" s="64"/>
      <c r="AG17" s="64"/>
      <c r="AH17" s="67"/>
    </row>
    <row r="18" spans="1:34" s="2" customFormat="1" ht="18.75" customHeight="1">
      <c r="A18" s="27" t="s">
        <v>42</v>
      </c>
      <c r="B18" s="31">
        <v>541</v>
      </c>
      <c r="C18" s="31">
        <v>7</v>
      </c>
      <c r="D18" s="31">
        <v>0</v>
      </c>
      <c r="E18" s="31">
        <v>0</v>
      </c>
      <c r="F18" s="31">
        <v>6</v>
      </c>
      <c r="G18" s="31">
        <v>9</v>
      </c>
      <c r="H18" s="31">
        <v>16</v>
      </c>
      <c r="I18" s="31">
        <v>415</v>
      </c>
      <c r="J18" s="31">
        <v>0</v>
      </c>
      <c r="K18" s="31">
        <v>0</v>
      </c>
      <c r="L18" s="31">
        <v>8</v>
      </c>
      <c r="M18" s="31">
        <v>22</v>
      </c>
      <c r="N18" s="31">
        <v>58</v>
      </c>
      <c r="O18" s="31">
        <v>45</v>
      </c>
      <c r="P18" s="31">
        <v>417</v>
      </c>
      <c r="Q18" s="31">
        <v>5</v>
      </c>
      <c r="R18" s="31">
        <v>74</v>
      </c>
      <c r="S18" s="57">
        <v>749.146</v>
      </c>
      <c r="T18" s="57">
        <v>584.7128</v>
      </c>
      <c r="U18" s="57">
        <v>164.4332</v>
      </c>
      <c r="V18" s="57">
        <v>0</v>
      </c>
      <c r="W18" s="57">
        <v>62.3929</v>
      </c>
      <c r="X18" s="57">
        <v>48.4646</v>
      </c>
      <c r="Y18" s="57">
        <v>13.9283</v>
      </c>
      <c r="Z18" s="59">
        <f t="shared" si="0"/>
        <v>1153.2883548983364</v>
      </c>
      <c r="AA18" s="62"/>
      <c r="AB18" s="67"/>
      <c r="AC18" s="67"/>
      <c r="AD18" s="64"/>
      <c r="AE18" s="66"/>
      <c r="AF18" s="64"/>
      <c r="AG18" s="64"/>
      <c r="AH18" s="66"/>
    </row>
    <row r="19" spans="1:34" s="4" customFormat="1" ht="18.75" customHeight="1">
      <c r="A19" s="27" t="s">
        <v>43</v>
      </c>
      <c r="B19" s="31">
        <v>624</v>
      </c>
      <c r="C19" s="31">
        <v>2</v>
      </c>
      <c r="D19" s="31">
        <v>0</v>
      </c>
      <c r="E19" s="31">
        <v>0</v>
      </c>
      <c r="F19" s="31">
        <v>0</v>
      </c>
      <c r="G19" s="31">
        <v>0</v>
      </c>
      <c r="H19" s="31">
        <v>27</v>
      </c>
      <c r="I19" s="31">
        <v>338</v>
      </c>
      <c r="J19" s="31">
        <v>0</v>
      </c>
      <c r="K19" s="31">
        <v>1</v>
      </c>
      <c r="L19" s="31">
        <v>7</v>
      </c>
      <c r="M19" s="31">
        <v>144</v>
      </c>
      <c r="N19" s="31">
        <v>105</v>
      </c>
      <c r="O19" s="28">
        <v>42</v>
      </c>
      <c r="P19" s="28">
        <v>469</v>
      </c>
      <c r="Q19" s="28">
        <v>0</v>
      </c>
      <c r="R19" s="28">
        <v>269</v>
      </c>
      <c r="S19" s="57">
        <v>906.3724189999999</v>
      </c>
      <c r="T19" s="57">
        <v>677.5938</v>
      </c>
      <c r="U19" s="57">
        <v>224.8367</v>
      </c>
      <c r="V19" s="57">
        <v>3.9419189999999995</v>
      </c>
      <c r="W19" s="57">
        <v>80.67439999999999</v>
      </c>
      <c r="X19" s="57">
        <v>58.4068</v>
      </c>
      <c r="Y19" s="57">
        <v>22.2676</v>
      </c>
      <c r="Z19" s="59">
        <f t="shared" si="0"/>
        <v>1292.8589743589741</v>
      </c>
      <c r="AA19" s="62"/>
      <c r="AB19" s="63"/>
      <c r="AC19" s="63"/>
      <c r="AD19" s="64"/>
      <c r="AE19" s="65"/>
      <c r="AF19" s="64"/>
      <c r="AG19" s="64"/>
      <c r="AH19" s="65"/>
    </row>
    <row r="20" spans="1:34" s="4" customFormat="1" ht="18.75" customHeight="1">
      <c r="A20" s="27" t="s">
        <v>44</v>
      </c>
      <c r="B20" s="33">
        <v>590</v>
      </c>
      <c r="C20" s="33">
        <v>10</v>
      </c>
      <c r="D20" s="33">
        <v>0</v>
      </c>
      <c r="E20" s="33">
        <v>0</v>
      </c>
      <c r="F20" s="33">
        <v>0</v>
      </c>
      <c r="G20" s="33">
        <v>0</v>
      </c>
      <c r="H20" s="33">
        <v>2</v>
      </c>
      <c r="I20" s="33">
        <v>492</v>
      </c>
      <c r="J20" s="33">
        <v>0</v>
      </c>
      <c r="K20" s="33">
        <v>0</v>
      </c>
      <c r="L20" s="33">
        <v>9</v>
      </c>
      <c r="M20" s="33">
        <v>25</v>
      </c>
      <c r="N20" s="33">
        <v>52</v>
      </c>
      <c r="O20" s="33">
        <v>40</v>
      </c>
      <c r="P20" s="33">
        <v>385</v>
      </c>
      <c r="Q20" s="33">
        <v>2</v>
      </c>
      <c r="R20" s="33">
        <v>253</v>
      </c>
      <c r="S20" s="53">
        <v>795.5036</v>
      </c>
      <c r="T20" s="53">
        <v>638.4667</v>
      </c>
      <c r="U20" s="53">
        <v>157.0369</v>
      </c>
      <c r="V20" s="53">
        <v>0</v>
      </c>
      <c r="W20" s="53">
        <v>65.4636</v>
      </c>
      <c r="X20" s="53">
        <v>52.2621</v>
      </c>
      <c r="Y20" s="53">
        <v>13.2015</v>
      </c>
      <c r="Z20" s="59">
        <f t="shared" si="0"/>
        <v>1109.5525423728814</v>
      </c>
      <c r="AA20" s="62"/>
      <c r="AB20" s="63"/>
      <c r="AC20" s="63"/>
      <c r="AD20" s="64"/>
      <c r="AE20" s="65"/>
      <c r="AF20" s="64"/>
      <c r="AG20" s="64"/>
      <c r="AH20" s="65"/>
    </row>
    <row r="21" spans="1:34" s="4" customFormat="1" ht="34.5" customHeight="1">
      <c r="A21" s="24" t="s">
        <v>45</v>
      </c>
      <c r="B21" s="31">
        <v>48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1">
        <v>29</v>
      </c>
      <c r="J21" s="33">
        <v>0</v>
      </c>
      <c r="K21" s="33">
        <v>0</v>
      </c>
      <c r="L21" s="31">
        <v>3</v>
      </c>
      <c r="M21" s="31">
        <v>3</v>
      </c>
      <c r="N21" s="31">
        <v>13</v>
      </c>
      <c r="O21" s="31">
        <v>8</v>
      </c>
      <c r="P21" s="31">
        <v>32</v>
      </c>
      <c r="Q21" s="31">
        <v>0</v>
      </c>
      <c r="R21" s="31">
        <v>29</v>
      </c>
      <c r="S21" s="57">
        <v>83.27340000000001</v>
      </c>
      <c r="T21" s="53">
        <v>62.495</v>
      </c>
      <c r="U21" s="53">
        <v>20.778399999999998</v>
      </c>
      <c r="V21" s="53">
        <v>0</v>
      </c>
      <c r="W21" s="57">
        <v>7.4772</v>
      </c>
      <c r="X21" s="53">
        <v>5.228</v>
      </c>
      <c r="Y21" s="53">
        <v>2.2492</v>
      </c>
      <c r="Z21" s="59">
        <f t="shared" si="0"/>
        <v>1557.75</v>
      </c>
      <c r="AA21" s="62"/>
      <c r="AB21" s="63"/>
      <c r="AC21" s="63"/>
      <c r="AD21" s="64"/>
      <c r="AE21" s="65"/>
      <c r="AF21" s="64"/>
      <c r="AG21" s="64"/>
      <c r="AH21" s="65"/>
    </row>
    <row r="22" spans="1:34" ht="18.75" customHeight="1">
      <c r="A22" s="23" t="s">
        <v>46</v>
      </c>
      <c r="B22" s="23">
        <f>SUM(B10:B21)</f>
        <v>5567</v>
      </c>
      <c r="C22" s="23">
        <f aca="true" t="shared" si="1" ref="C22:N22">C10+C11+C12+C13+C14+C15+C16+C17+C18+C19+C20+C21</f>
        <v>350</v>
      </c>
      <c r="D22" s="23">
        <f t="shared" si="1"/>
        <v>10</v>
      </c>
      <c r="E22" s="23">
        <f t="shared" si="1"/>
        <v>9</v>
      </c>
      <c r="F22" s="23">
        <f t="shared" si="1"/>
        <v>44</v>
      </c>
      <c r="G22" s="23">
        <f t="shared" si="1"/>
        <v>119</v>
      </c>
      <c r="H22" s="23">
        <f t="shared" si="1"/>
        <v>297</v>
      </c>
      <c r="I22" s="23">
        <f t="shared" si="1"/>
        <v>3520</v>
      </c>
      <c r="J22" s="23">
        <f t="shared" si="1"/>
        <v>20</v>
      </c>
      <c r="K22" s="23">
        <f t="shared" si="1"/>
        <v>25</v>
      </c>
      <c r="L22" s="23">
        <f t="shared" si="1"/>
        <v>86</v>
      </c>
      <c r="M22" s="23">
        <f t="shared" si="1"/>
        <v>475</v>
      </c>
      <c r="N22" s="23">
        <f t="shared" si="1"/>
        <v>612</v>
      </c>
      <c r="O22" s="23">
        <f aca="true" t="shared" si="2" ref="O22:Y22">SUM(O10:O21)</f>
        <v>686</v>
      </c>
      <c r="P22" s="23">
        <f t="shared" si="2"/>
        <v>3657</v>
      </c>
      <c r="Q22" s="23">
        <f t="shared" si="2"/>
        <v>37</v>
      </c>
      <c r="R22" s="51">
        <f t="shared" si="2"/>
        <v>2527</v>
      </c>
      <c r="S22" s="59">
        <f t="shared" si="2"/>
        <v>8901.940403</v>
      </c>
      <c r="T22" s="59">
        <f t="shared" si="2"/>
        <v>6847.3968</v>
      </c>
      <c r="U22" s="59">
        <f t="shared" si="2"/>
        <v>2040.3137</v>
      </c>
      <c r="V22" s="59">
        <f t="shared" si="2"/>
        <v>103.84870300000001</v>
      </c>
      <c r="W22" s="59">
        <f t="shared" si="2"/>
        <v>749.6657000000001</v>
      </c>
      <c r="X22" s="59">
        <f t="shared" si="2"/>
        <v>573.0115</v>
      </c>
      <c r="Y22" s="59">
        <f t="shared" si="2"/>
        <v>176.65420000000003</v>
      </c>
      <c r="Z22" s="59">
        <f t="shared" si="0"/>
        <v>1346.6242141189152</v>
      </c>
      <c r="AA22" s="62"/>
      <c r="AB22" s="63"/>
      <c r="AC22" s="63"/>
      <c r="AD22" s="63"/>
      <c r="AE22" s="63"/>
      <c r="AF22" s="63"/>
      <c r="AG22" s="63"/>
      <c r="AH22" s="63"/>
    </row>
    <row r="23" ht="14.25">
      <c r="G23" s="34"/>
    </row>
    <row r="24" spans="1:26" ht="14.25">
      <c r="A24" s="8"/>
      <c r="B24" s="35"/>
      <c r="C24" s="3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4.25">
      <c r="A25" s="8"/>
      <c r="B25" s="37"/>
      <c r="C25" s="3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41"/>
      <c r="T25" s="42"/>
      <c r="U25" s="7"/>
      <c r="Z25" s="8"/>
    </row>
    <row r="26" spans="2:22" ht="14.25">
      <c r="B26" s="37"/>
      <c r="C26" s="36"/>
      <c r="N26" s="41"/>
      <c r="O26" s="42"/>
      <c r="S26" s="41"/>
      <c r="T26" s="42"/>
      <c r="U26" s="7"/>
      <c r="V26" s="7"/>
    </row>
    <row r="27" spans="2:22" ht="14.25">
      <c r="B27" s="37"/>
      <c r="C27" s="36"/>
      <c r="N27" s="41"/>
      <c r="O27" s="42"/>
      <c r="S27" s="41"/>
      <c r="T27" s="42"/>
      <c r="U27" s="7"/>
      <c r="V27" s="7"/>
    </row>
    <row r="28" spans="2:22" ht="14.25">
      <c r="B28" s="37"/>
      <c r="C28" s="36"/>
      <c r="N28" s="41"/>
      <c r="O28" s="42"/>
      <c r="S28" s="41"/>
      <c r="T28" s="42"/>
      <c r="U28" s="7"/>
      <c r="V28" s="7"/>
    </row>
    <row r="29" spans="2:22" ht="14.25">
      <c r="B29" s="37"/>
      <c r="C29" s="36"/>
      <c r="N29" s="41"/>
      <c r="O29" s="42"/>
      <c r="S29" s="41"/>
      <c r="T29" s="42"/>
      <c r="U29" s="7"/>
      <c r="V29" s="7"/>
    </row>
    <row r="30" spans="2:22" ht="14.25">
      <c r="B30" s="37"/>
      <c r="C30" s="36"/>
      <c r="N30" s="41"/>
      <c r="O30" s="42"/>
      <c r="S30" s="41"/>
      <c r="T30" s="42"/>
      <c r="U30" s="7"/>
      <c r="V30" s="7"/>
    </row>
    <row r="31" spans="2:22" ht="14.25">
      <c r="B31" s="37"/>
      <c r="C31" s="36"/>
      <c r="F31" s="38"/>
      <c r="N31" s="41"/>
      <c r="O31" s="42"/>
      <c r="S31" s="41"/>
      <c r="T31" s="42"/>
      <c r="U31" s="7"/>
      <c r="V31" s="7"/>
    </row>
    <row r="32" spans="2:22" ht="14.25">
      <c r="B32" s="37"/>
      <c r="C32" s="36"/>
      <c r="N32" s="41"/>
      <c r="O32" s="42"/>
      <c r="S32" s="41"/>
      <c r="T32" s="42"/>
      <c r="U32" s="7"/>
      <c r="V32" s="7"/>
    </row>
    <row r="33" spans="2:22" ht="14.25">
      <c r="B33" s="37"/>
      <c r="C33" s="36"/>
      <c r="N33" s="41"/>
      <c r="O33" s="42"/>
      <c r="S33" s="41"/>
      <c r="T33" s="42"/>
      <c r="U33" s="7"/>
      <c r="V33" s="7"/>
    </row>
    <row r="34" spans="2:22" ht="14.25">
      <c r="B34" s="37"/>
      <c r="C34" s="36"/>
      <c r="N34" s="41"/>
      <c r="O34" s="42"/>
      <c r="S34" s="41"/>
      <c r="T34" s="42"/>
      <c r="U34" s="7"/>
      <c r="V34" s="7"/>
    </row>
    <row r="35" spans="2:22" ht="14.25">
      <c r="B35" s="37"/>
      <c r="C35" s="36"/>
      <c r="N35" s="41"/>
      <c r="O35" s="42"/>
      <c r="S35" s="41"/>
      <c r="T35" s="42"/>
      <c r="U35" s="7"/>
      <c r="V35" s="7"/>
    </row>
    <row r="36" spans="2:22" ht="14.25">
      <c r="B36" s="37"/>
      <c r="C36" s="36"/>
      <c r="N36" s="41"/>
      <c r="O36" s="42"/>
      <c r="S36" s="41"/>
      <c r="T36" s="42"/>
      <c r="U36" s="7"/>
      <c r="V36" s="7"/>
    </row>
    <row r="37" spans="2:22" ht="14.25">
      <c r="B37" s="39"/>
      <c r="N37" s="42"/>
      <c r="O37" s="42"/>
      <c r="S37" s="41"/>
      <c r="T37" s="42"/>
      <c r="U37" s="7"/>
      <c r="V37" s="7"/>
    </row>
    <row r="38" spans="19:22" ht="14.25">
      <c r="S38" s="41"/>
      <c r="T38" s="42"/>
      <c r="U38" s="7"/>
      <c r="V38" s="7"/>
    </row>
    <row r="39" spans="19:22" ht="14.2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ignoredErrors>
    <ignoredError sqref="S1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2022-01-10T08:50:51Z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KSORubyTemplate">
    <vt:lpwstr>11</vt:lpwstr>
  </property>
  <property fmtid="{D5CDD505-2E9C-101B-9397-08002B2CF9AE}" pid="5" name="I">
    <vt:lpwstr>C6A65BBEC10A43449DDC7EC528D61B7A</vt:lpwstr>
  </property>
</Properties>
</file>