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<sst xmlns="http://schemas.openxmlformats.org/spreadsheetml/2006/main" count="84" uniqueCount="56">
  <si>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</si>
  <si>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</si>
  <si>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( 2022年5月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</si>
  <si>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</si>
  <si>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</si>
  <si>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</si>
  <si>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</si>
  <si>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</si>
  <si>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</si>
  <si>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填表日期:2022年6月7日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</si>
  <si>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</si>
  <si>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</si>
  <si>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</si>
  <si>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</si>
  <si>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</si>
  <si>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</si>
  <si>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</si>
  <si>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1-5月资金总支出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</si>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</sst>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仿宋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C9" sqref="C9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5"/>
      <c r="U1" s="45"/>
      <c r="V1" s="45"/>
      <c r="W1" s="45"/>
      <c r="X1" s="45"/>
      <c r="Y1" s="45"/>
      <c r="Z1" s="45"/>
      <c r="AA1" s="45"/>
      <c r="AB1" s="45"/>
      <c r="AC1" s="45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2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40" t="s">
        <v>6</v>
      </c>
      <c r="M4" s="40"/>
      <c r="N4" s="40"/>
      <c r="O4" s="40"/>
      <c r="P4" s="40"/>
      <c r="Q4" s="40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63" t="s">
        <v>9</v>
      </c>
      <c r="AB4" s="63"/>
      <c r="AC4" s="63"/>
      <c r="AD4" s="63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6" t="s">
        <v>17</v>
      </c>
      <c r="U5" s="47"/>
      <c r="V5" s="48"/>
      <c r="W5" s="48"/>
      <c r="X5" s="49"/>
      <c r="Y5" s="46" t="s">
        <v>18</v>
      </c>
      <c r="Z5" s="47"/>
      <c r="AA5" s="48"/>
      <c r="AB5" s="48"/>
      <c r="AC5" s="49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50"/>
      <c r="U6" s="51" t="s">
        <v>36</v>
      </c>
      <c r="V6" s="51" t="s">
        <v>37</v>
      </c>
      <c r="W6" s="51" t="s">
        <v>38</v>
      </c>
      <c r="X6" s="47" t="s">
        <v>39</v>
      </c>
      <c r="Y6" s="50"/>
      <c r="Z6" s="51" t="s">
        <v>36</v>
      </c>
      <c r="AA6" s="51" t="s">
        <v>37</v>
      </c>
      <c r="AB6" s="51" t="s">
        <v>38</v>
      </c>
      <c r="AC6" s="47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50" t="s">
        <v>42</v>
      </c>
      <c r="U7" s="51" t="s">
        <v>42</v>
      </c>
      <c r="V7" s="51" t="s">
        <v>42</v>
      </c>
      <c r="W7" s="51" t="s">
        <v>42</v>
      </c>
      <c r="X7" s="51" t="s">
        <v>42</v>
      </c>
      <c r="Y7" s="50" t="s">
        <v>42</v>
      </c>
      <c r="Z7" s="51" t="s">
        <v>42</v>
      </c>
      <c r="AA7" s="51" t="s">
        <v>42</v>
      </c>
      <c r="AB7" s="51" t="s">
        <v>42</v>
      </c>
      <c r="AC7" s="51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1220</v>
      </c>
      <c r="C9" s="23">
        <v>1837</v>
      </c>
      <c r="D9" s="23">
        <v>763</v>
      </c>
      <c r="E9" s="23">
        <v>432</v>
      </c>
      <c r="F9" s="23">
        <v>214</v>
      </c>
      <c r="G9" s="23">
        <v>247</v>
      </c>
      <c r="H9" s="23">
        <v>231</v>
      </c>
      <c r="I9" s="23">
        <v>634</v>
      </c>
      <c r="J9" s="23">
        <v>308</v>
      </c>
      <c r="K9" s="23">
        <v>664</v>
      </c>
      <c r="L9" s="41">
        <v>282</v>
      </c>
      <c r="M9" s="23">
        <v>557</v>
      </c>
      <c r="N9" s="23">
        <v>0</v>
      </c>
      <c r="O9" s="23">
        <v>12</v>
      </c>
      <c r="P9" s="23">
        <v>90</v>
      </c>
      <c r="Q9" s="52">
        <f>C9-L9-M9-N9-O9-P9</f>
        <v>896</v>
      </c>
      <c r="R9" s="52">
        <v>10</v>
      </c>
      <c r="S9" s="52">
        <v>2</v>
      </c>
      <c r="T9" s="53">
        <v>529.847</v>
      </c>
      <c r="U9" s="53">
        <v>490.497</v>
      </c>
      <c r="V9" s="53">
        <v>35.72</v>
      </c>
      <c r="W9" s="53">
        <v>3.63</v>
      </c>
      <c r="X9" s="53">
        <v>0</v>
      </c>
      <c r="Y9" s="53">
        <v>98.9108</v>
      </c>
      <c r="Z9" s="53">
        <v>98.1808</v>
      </c>
      <c r="AA9" s="53">
        <v>0</v>
      </c>
      <c r="AB9" s="53">
        <v>0.73</v>
      </c>
      <c r="AC9" s="53">
        <v>0</v>
      </c>
      <c r="AD9" s="64">
        <f aca="true" t="shared" si="0" ref="AD9:AD18">Z9/C9*10000</f>
        <v>534.4627109417529</v>
      </c>
      <c r="AE9"/>
    </row>
    <row r="10" spans="1:30" ht="39" customHeight="1">
      <c r="A10" s="22" t="s">
        <v>46</v>
      </c>
      <c r="B10" s="23">
        <v>5971</v>
      </c>
      <c r="C10" s="23">
        <v>7271</v>
      </c>
      <c r="D10" s="23">
        <v>3620</v>
      </c>
      <c r="E10" s="23">
        <v>2506</v>
      </c>
      <c r="F10" s="23">
        <v>714</v>
      </c>
      <c r="G10" s="23">
        <v>2905</v>
      </c>
      <c r="H10" s="23">
        <v>978</v>
      </c>
      <c r="I10" s="23">
        <v>1773</v>
      </c>
      <c r="J10" s="23">
        <v>1659</v>
      </c>
      <c r="K10" s="23">
        <v>2861</v>
      </c>
      <c r="L10" s="23">
        <v>2211</v>
      </c>
      <c r="M10" s="23">
        <v>2544</v>
      </c>
      <c r="N10" s="23">
        <v>22</v>
      </c>
      <c r="O10" s="23">
        <v>234</v>
      </c>
      <c r="P10" s="23">
        <v>1169</v>
      </c>
      <c r="Q10" s="23">
        <v>1091</v>
      </c>
      <c r="R10" s="23">
        <v>61</v>
      </c>
      <c r="S10" s="23">
        <v>37</v>
      </c>
      <c r="T10" s="53">
        <f>SUM(U10:X10)</f>
        <v>1838.8132999999998</v>
      </c>
      <c r="U10" s="53">
        <v>1833.2033</v>
      </c>
      <c r="V10" s="53">
        <v>0</v>
      </c>
      <c r="W10" s="54">
        <v>5.61</v>
      </c>
      <c r="X10" s="53">
        <v>0</v>
      </c>
      <c r="Y10" s="54">
        <f>SUM(Z10:AC10)</f>
        <v>370.2942</v>
      </c>
      <c r="Z10" s="54">
        <v>369.1662</v>
      </c>
      <c r="AA10" s="53">
        <v>0</v>
      </c>
      <c r="AB10" s="54">
        <v>1.128</v>
      </c>
      <c r="AC10" s="53">
        <v>0</v>
      </c>
      <c r="AD10" s="64">
        <f t="shared" si="0"/>
        <v>507.7241094760006</v>
      </c>
    </row>
    <row r="11" spans="1:31" s="3" customFormat="1" ht="39.75" customHeight="1">
      <c r="A11" s="22" t="s">
        <v>47</v>
      </c>
      <c r="B11" s="24">
        <v>4106</v>
      </c>
      <c r="C11" s="24">
        <v>7622</v>
      </c>
      <c r="D11" s="24">
        <v>3356</v>
      </c>
      <c r="E11" s="24">
        <v>1379</v>
      </c>
      <c r="F11" s="24">
        <v>1448</v>
      </c>
      <c r="G11" s="24">
        <v>2509</v>
      </c>
      <c r="H11" s="24">
        <v>955</v>
      </c>
      <c r="I11" s="24">
        <v>1402</v>
      </c>
      <c r="J11" s="24">
        <v>1269</v>
      </c>
      <c r="K11" s="24">
        <v>3996</v>
      </c>
      <c r="L11" s="24">
        <v>1796</v>
      </c>
      <c r="M11" s="24">
        <v>4419</v>
      </c>
      <c r="N11" s="23">
        <v>1130</v>
      </c>
      <c r="O11" s="24">
        <v>3</v>
      </c>
      <c r="P11" s="24">
        <v>1367</v>
      </c>
      <c r="Q11" s="55">
        <v>37</v>
      </c>
      <c r="R11" s="55">
        <v>24</v>
      </c>
      <c r="S11" s="55">
        <v>62</v>
      </c>
      <c r="T11" s="53">
        <v>2366.596</v>
      </c>
      <c r="U11" s="53">
        <v>2156.206</v>
      </c>
      <c r="V11" s="53">
        <v>159.86</v>
      </c>
      <c r="W11" s="53">
        <v>9.55</v>
      </c>
      <c r="X11" s="53">
        <v>40.98</v>
      </c>
      <c r="Y11" s="53">
        <f>Z11+AA11+AB11+AC11</f>
        <v>442.33779999999996</v>
      </c>
      <c r="Z11" s="53">
        <v>432.2458</v>
      </c>
      <c r="AA11" s="53">
        <v>0</v>
      </c>
      <c r="AB11" s="53">
        <v>1.88</v>
      </c>
      <c r="AC11" s="53">
        <f>(B11*20)/10000</f>
        <v>8.212</v>
      </c>
      <c r="AD11" s="64">
        <f t="shared" si="0"/>
        <v>567.102860141695</v>
      </c>
      <c r="AE11" s="65"/>
    </row>
    <row r="12" spans="1:31" s="3" customFormat="1" ht="40.5" customHeight="1">
      <c r="A12" s="22" t="s">
        <v>48</v>
      </c>
      <c r="B12" s="25">
        <v>9333</v>
      </c>
      <c r="C12" s="25">
        <v>17671</v>
      </c>
      <c r="D12" s="25">
        <v>7963</v>
      </c>
      <c r="E12" s="25">
        <v>4248</v>
      </c>
      <c r="F12" s="25">
        <v>2930</v>
      </c>
      <c r="G12" s="25">
        <v>6605</v>
      </c>
      <c r="H12" s="25">
        <v>2425</v>
      </c>
      <c r="I12" s="25">
        <v>4228</v>
      </c>
      <c r="J12" s="25">
        <v>3287</v>
      </c>
      <c r="K12" s="25">
        <v>7731</v>
      </c>
      <c r="L12" s="25">
        <v>3361</v>
      </c>
      <c r="M12" s="25">
        <v>6881</v>
      </c>
      <c r="N12" s="25">
        <v>1870</v>
      </c>
      <c r="O12" s="25">
        <v>179</v>
      </c>
      <c r="P12" s="25">
        <v>4589</v>
      </c>
      <c r="Q12" s="25">
        <v>952</v>
      </c>
      <c r="R12" s="25">
        <v>191</v>
      </c>
      <c r="S12" s="25">
        <v>82</v>
      </c>
      <c r="T12" s="56">
        <v>4434.3724</v>
      </c>
      <c r="U12" s="56">
        <v>4063.9724</v>
      </c>
      <c r="V12" s="56">
        <v>343.26</v>
      </c>
      <c r="W12" s="56">
        <v>27.14</v>
      </c>
      <c r="X12" s="56">
        <v>0</v>
      </c>
      <c r="Y12" s="56">
        <v>826.2038</v>
      </c>
      <c r="Z12" s="56">
        <v>820.8638</v>
      </c>
      <c r="AA12" s="56">
        <v>0</v>
      </c>
      <c r="AB12" s="56">
        <v>5.34</v>
      </c>
      <c r="AC12" s="56">
        <v>0</v>
      </c>
      <c r="AD12" s="64">
        <f t="shared" si="0"/>
        <v>464.52594646596117</v>
      </c>
      <c r="AE12" s="5"/>
    </row>
    <row r="13" spans="1:31" s="4" customFormat="1" ht="40.5" customHeight="1">
      <c r="A13" s="22" t="s">
        <v>49</v>
      </c>
      <c r="B13" s="26">
        <v>4034</v>
      </c>
      <c r="C13" s="27">
        <v>7404</v>
      </c>
      <c r="D13" s="27">
        <v>3388</v>
      </c>
      <c r="E13" s="27">
        <v>1540</v>
      </c>
      <c r="F13" s="27">
        <v>1106</v>
      </c>
      <c r="G13" s="27">
        <v>3038</v>
      </c>
      <c r="H13" s="25">
        <v>654</v>
      </c>
      <c r="I13" s="25">
        <v>2041</v>
      </c>
      <c r="J13" s="25">
        <v>2063</v>
      </c>
      <c r="K13" s="25">
        <v>2646</v>
      </c>
      <c r="L13" s="27">
        <v>2001</v>
      </c>
      <c r="M13" s="27">
        <v>3038</v>
      </c>
      <c r="N13" s="27">
        <v>1094</v>
      </c>
      <c r="O13" s="27">
        <v>50</v>
      </c>
      <c r="P13" s="27">
        <v>1071</v>
      </c>
      <c r="Q13" s="27">
        <v>229</v>
      </c>
      <c r="R13" s="27">
        <v>5</v>
      </c>
      <c r="S13" s="27">
        <v>20</v>
      </c>
      <c r="T13" s="57">
        <v>1936.7282999999998</v>
      </c>
      <c r="U13" s="57">
        <v>1776.0983</v>
      </c>
      <c r="V13" s="57">
        <v>148.62</v>
      </c>
      <c r="W13" s="57">
        <v>12.010000000000002</v>
      </c>
      <c r="X13" s="57">
        <v>0</v>
      </c>
      <c r="Y13" s="57">
        <v>356.9685</v>
      </c>
      <c r="Z13" s="57">
        <v>354.5985</v>
      </c>
      <c r="AA13" s="57">
        <v>0</v>
      </c>
      <c r="AB13" s="57">
        <v>2.37</v>
      </c>
      <c r="AC13" s="57">
        <v>0</v>
      </c>
      <c r="AD13" s="64">
        <f t="shared" si="0"/>
        <v>478.92828200972446</v>
      </c>
      <c r="AE13" s="3"/>
    </row>
    <row r="14" spans="1:31" s="3" customFormat="1" ht="40.5" customHeight="1">
      <c r="A14" s="22" t="s">
        <v>50</v>
      </c>
      <c r="B14" s="28">
        <v>9087</v>
      </c>
      <c r="C14" s="28">
        <v>15206</v>
      </c>
      <c r="D14" s="25">
        <v>4222</v>
      </c>
      <c r="E14" s="25">
        <v>2218</v>
      </c>
      <c r="F14" s="25">
        <v>2409</v>
      </c>
      <c r="G14" s="25">
        <v>6357</v>
      </c>
      <c r="H14" s="25">
        <v>1687</v>
      </c>
      <c r="I14" s="25">
        <v>5662</v>
      </c>
      <c r="J14" s="25">
        <v>935</v>
      </c>
      <c r="K14" s="25">
        <v>6922</v>
      </c>
      <c r="L14" s="25">
        <v>4870</v>
      </c>
      <c r="M14" s="25">
        <v>6357</v>
      </c>
      <c r="N14" s="25">
        <v>68</v>
      </c>
      <c r="O14" s="25">
        <v>280</v>
      </c>
      <c r="P14" s="25">
        <v>2058</v>
      </c>
      <c r="Q14" s="58">
        <v>1573</v>
      </c>
      <c r="R14" s="58">
        <v>155</v>
      </c>
      <c r="S14" s="58">
        <v>50</v>
      </c>
      <c r="T14" s="56">
        <f>U14+V14+W14+X14</f>
        <v>3450.1092</v>
      </c>
      <c r="U14" s="56">
        <v>3407.88</v>
      </c>
      <c r="V14" s="56">
        <v>0</v>
      </c>
      <c r="W14" s="56">
        <v>22.66</v>
      </c>
      <c r="X14" s="56">
        <f>X15</f>
        <v>19.5692</v>
      </c>
      <c r="Y14" s="56">
        <f>Z14+AA14+AB14+AC14</f>
        <v>694.871</v>
      </c>
      <c r="Z14" s="56">
        <v>690.331</v>
      </c>
      <c r="AA14" s="56">
        <f>AA15</f>
        <v>0</v>
      </c>
      <c r="AB14" s="56">
        <v>4.54</v>
      </c>
      <c r="AC14" s="56">
        <v>0</v>
      </c>
      <c r="AD14" s="64">
        <f t="shared" si="0"/>
        <v>453.9859266079179</v>
      </c>
      <c r="AE14" s="5"/>
    </row>
    <row r="15" spans="1:30" s="5" customFormat="1" ht="40.5" customHeight="1">
      <c r="A15" s="22" t="s">
        <v>51</v>
      </c>
      <c r="B15" s="29">
        <v>4413</v>
      </c>
      <c r="C15" s="29">
        <v>7557</v>
      </c>
      <c r="D15" s="30">
        <v>3120</v>
      </c>
      <c r="E15" s="30">
        <v>1985</v>
      </c>
      <c r="F15" s="30">
        <v>1315</v>
      </c>
      <c r="G15" s="29">
        <v>3109</v>
      </c>
      <c r="H15" s="30">
        <v>592</v>
      </c>
      <c r="I15" s="30">
        <v>1383</v>
      </c>
      <c r="J15" s="30">
        <v>2336</v>
      </c>
      <c r="K15" s="30">
        <v>3246</v>
      </c>
      <c r="L15" s="29">
        <v>944</v>
      </c>
      <c r="M15" s="29">
        <v>3136</v>
      </c>
      <c r="N15" s="29">
        <v>193</v>
      </c>
      <c r="O15" s="29">
        <v>9</v>
      </c>
      <c r="P15" s="29">
        <v>5462</v>
      </c>
      <c r="Q15" s="29">
        <v>506</v>
      </c>
      <c r="R15" s="29">
        <v>73</v>
      </c>
      <c r="S15" s="29">
        <v>49</v>
      </c>
      <c r="T15" s="59">
        <f>SUM(U15:X15)</f>
        <v>1716.3258</v>
      </c>
      <c r="U15" s="59">
        <f>333.7762+334.6027+336.5679+338.3229+340.0269</f>
        <v>1683.2966000000001</v>
      </c>
      <c r="V15" s="59">
        <v>0</v>
      </c>
      <c r="W15" s="59">
        <f>2.69+2.71+2.7+2.7+2.66</f>
        <v>13.46</v>
      </c>
      <c r="X15" s="59">
        <f>9.7633+9.8059</f>
        <v>19.5692</v>
      </c>
      <c r="Y15" s="59">
        <f>SUM(Z15:AC15)</f>
        <v>342.68690000000004</v>
      </c>
      <c r="Z15" s="59">
        <v>340.0269</v>
      </c>
      <c r="AA15" s="59">
        <v>0</v>
      </c>
      <c r="AB15" s="59">
        <v>2.66</v>
      </c>
      <c r="AC15" s="59">
        <v>0</v>
      </c>
      <c r="AD15" s="64">
        <f t="shared" si="0"/>
        <v>449.9495831679238</v>
      </c>
    </row>
    <row r="16" spans="1:30" ht="34.5" customHeight="1">
      <c r="A16" s="22" t="s">
        <v>52</v>
      </c>
      <c r="B16" s="31">
        <v>2870</v>
      </c>
      <c r="C16" s="31">
        <v>4501</v>
      </c>
      <c r="D16" s="31">
        <v>1976</v>
      </c>
      <c r="E16" s="31">
        <v>1189</v>
      </c>
      <c r="F16" s="31">
        <v>800</v>
      </c>
      <c r="G16" s="31">
        <v>1752</v>
      </c>
      <c r="H16" s="31">
        <v>837</v>
      </c>
      <c r="I16" s="31">
        <v>866</v>
      </c>
      <c r="J16" s="31">
        <v>1130</v>
      </c>
      <c r="K16" s="31">
        <v>1668</v>
      </c>
      <c r="L16" s="31">
        <v>901</v>
      </c>
      <c r="M16" s="31">
        <v>1798</v>
      </c>
      <c r="N16" s="31">
        <v>579</v>
      </c>
      <c r="O16" s="31">
        <v>10</v>
      </c>
      <c r="P16" s="31">
        <v>1421</v>
      </c>
      <c r="Q16" s="31">
        <v>397</v>
      </c>
      <c r="R16" s="31">
        <v>22</v>
      </c>
      <c r="S16" s="31">
        <v>28</v>
      </c>
      <c r="T16" s="60">
        <v>1089.9076</v>
      </c>
      <c r="U16" s="60">
        <v>1080.6176</v>
      </c>
      <c r="V16" s="61">
        <v>0</v>
      </c>
      <c r="W16" s="60">
        <v>9.29</v>
      </c>
      <c r="X16" s="60">
        <v>0</v>
      </c>
      <c r="Y16" s="60">
        <v>218.5519</v>
      </c>
      <c r="Z16" s="60">
        <v>216.6719</v>
      </c>
      <c r="AA16" s="60">
        <v>0</v>
      </c>
      <c r="AB16" s="60">
        <v>1.88</v>
      </c>
      <c r="AC16" s="60">
        <v>0</v>
      </c>
      <c r="AD16" s="64">
        <f t="shared" si="0"/>
        <v>481.3861364141302</v>
      </c>
    </row>
    <row r="17" spans="1:30" ht="40.5" customHeight="1">
      <c r="A17" s="32" t="s">
        <v>53</v>
      </c>
      <c r="B17" s="23">
        <v>1667</v>
      </c>
      <c r="C17" s="23">
        <v>2870</v>
      </c>
      <c r="D17" s="23">
        <v>1328</v>
      </c>
      <c r="E17" s="23">
        <v>736</v>
      </c>
      <c r="F17" s="23">
        <v>451</v>
      </c>
      <c r="G17" s="23">
        <v>1362</v>
      </c>
      <c r="H17" s="33">
        <v>256</v>
      </c>
      <c r="I17" s="33">
        <v>499</v>
      </c>
      <c r="J17" s="33">
        <v>388</v>
      </c>
      <c r="K17" s="33">
        <v>1727</v>
      </c>
      <c r="L17" s="23">
        <v>342</v>
      </c>
      <c r="M17" s="23">
        <v>1363</v>
      </c>
      <c r="N17" s="23">
        <v>76</v>
      </c>
      <c r="O17" s="23">
        <v>87</v>
      </c>
      <c r="P17" s="23">
        <v>897</v>
      </c>
      <c r="Q17" s="23">
        <v>105</v>
      </c>
      <c r="R17" s="23">
        <v>17</v>
      </c>
      <c r="S17" s="23">
        <v>34</v>
      </c>
      <c r="T17" s="53">
        <f>U17+W17</f>
        <v>868.7076999999999</v>
      </c>
      <c r="U17" s="53">
        <v>863.9377</v>
      </c>
      <c r="V17" s="53">
        <v>0</v>
      </c>
      <c r="W17" s="53">
        <v>4.77</v>
      </c>
      <c r="X17" s="53">
        <v>0</v>
      </c>
      <c r="Y17" s="53">
        <f>Z17+AB17</f>
        <v>174.3685</v>
      </c>
      <c r="Z17" s="53">
        <v>173.4285</v>
      </c>
      <c r="AA17" s="66">
        <v>0</v>
      </c>
      <c r="AB17" s="53">
        <v>0.94</v>
      </c>
      <c r="AC17" s="53">
        <v>0</v>
      </c>
      <c r="AD17" s="64">
        <f t="shared" si="0"/>
        <v>604.2804878048781</v>
      </c>
    </row>
    <row r="18" spans="1:30" ht="40.5" customHeight="1">
      <c r="A18" s="34" t="s">
        <v>54</v>
      </c>
      <c r="B18" s="35">
        <f aca="true" t="shared" si="1" ref="B18:H18">SUM(B9:B17)</f>
        <v>42701</v>
      </c>
      <c r="C18" s="36">
        <f t="shared" si="1"/>
        <v>71939</v>
      </c>
      <c r="D18" s="35">
        <f t="shared" si="1"/>
        <v>29736</v>
      </c>
      <c r="E18" s="35">
        <f t="shared" si="1"/>
        <v>16233</v>
      </c>
      <c r="F18" s="35">
        <f t="shared" si="1"/>
        <v>11387</v>
      </c>
      <c r="G18" s="35">
        <f t="shared" si="1"/>
        <v>27884</v>
      </c>
      <c r="H18" s="35">
        <f t="shared" si="1"/>
        <v>8615</v>
      </c>
      <c r="I18" s="35">
        <f aca="true" t="shared" si="2" ref="I18:R18">SUM(I9:I17)</f>
        <v>18488</v>
      </c>
      <c r="J18" s="35">
        <f t="shared" si="2"/>
        <v>13375</v>
      </c>
      <c r="K18" s="35">
        <f t="shared" si="2"/>
        <v>31461</v>
      </c>
      <c r="L18" s="35">
        <f t="shared" si="2"/>
        <v>16708</v>
      </c>
      <c r="M18" s="35">
        <f t="shared" si="2"/>
        <v>30093</v>
      </c>
      <c r="N18" s="35">
        <f t="shared" si="2"/>
        <v>5032</v>
      </c>
      <c r="O18" s="35">
        <f t="shared" si="2"/>
        <v>864</v>
      </c>
      <c r="P18" s="35">
        <f t="shared" si="2"/>
        <v>18124</v>
      </c>
      <c r="Q18" s="35">
        <f t="shared" si="2"/>
        <v>5786</v>
      </c>
      <c r="R18" s="35">
        <f t="shared" si="2"/>
        <v>558</v>
      </c>
      <c r="S18" s="35">
        <f aca="true" t="shared" si="3" ref="S18:AC18">SUM(S9:S17)</f>
        <v>364</v>
      </c>
      <c r="T18" s="35">
        <f t="shared" si="3"/>
        <v>18231.4073</v>
      </c>
      <c r="U18" s="35">
        <f t="shared" si="3"/>
        <v>17355.708899999998</v>
      </c>
      <c r="V18" s="35">
        <f t="shared" si="3"/>
        <v>687.46</v>
      </c>
      <c r="W18" s="35">
        <f t="shared" si="3"/>
        <v>108.11999999999999</v>
      </c>
      <c r="X18" s="35">
        <f t="shared" si="3"/>
        <v>80.1184</v>
      </c>
      <c r="Y18" s="35">
        <f t="shared" si="3"/>
        <v>3525.1934</v>
      </c>
      <c r="Z18" s="35">
        <f t="shared" si="3"/>
        <v>3495.5134</v>
      </c>
      <c r="AA18" s="35">
        <f t="shared" si="3"/>
        <v>0</v>
      </c>
      <c r="AB18" s="35">
        <f t="shared" si="3"/>
        <v>21.468</v>
      </c>
      <c r="AC18" s="35">
        <f t="shared" si="3"/>
        <v>8.212</v>
      </c>
      <c r="AD18" s="64">
        <f t="shared" si="0"/>
        <v>485.89963719262147</v>
      </c>
    </row>
    <row r="19" spans="1:30" ht="75.75" customHeight="1">
      <c r="A19" s="37" t="s">
        <v>55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1:32" ht="14.25">
      <c r="K20" s="42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7"/>
    </row>
    <row r="22" spans="12:25" ht="14.25">
      <c r="L22" s="43"/>
      <c r="M22" s="44"/>
      <c r="T22" s="7"/>
      <c r="U22" s="7"/>
      <c r="V22" s="7"/>
      <c r="W22" s="7"/>
      <c r="Y22" s="67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7"/>
    </row>
    <row r="25" spans="20:25" ht="14.25">
      <c r="T25" s="7"/>
      <c r="U25" s="7"/>
      <c r="V25" s="7"/>
      <c r="W25" s="7"/>
      <c r="Y25" s="67"/>
    </row>
    <row r="26" spans="20:25" ht="14.25">
      <c r="T26" s="7"/>
      <c r="U26" s="7"/>
      <c r="V26" s="7"/>
      <c r="W26" s="7"/>
      <c r="Y26" s="67"/>
    </row>
    <row r="27" spans="20:25" ht="14.25">
      <c r="T27" s="7"/>
      <c r="U27" s="7"/>
      <c r="V27" s="7"/>
      <c r="W27" s="7"/>
      <c r="Y27" s="67"/>
    </row>
    <row r="28" spans="20:25" ht="14.25">
      <c r="T28" s="7"/>
      <c r="U28" s="7"/>
      <c r="V28" s="7"/>
      <c r="W28" s="7"/>
      <c r="Y28" s="67"/>
    </row>
    <row r="29" spans="20:25" ht="14.25">
      <c r="T29" s="7"/>
      <c r="U29" s="7"/>
      <c r="V29" s="7"/>
      <c r="W29" s="7"/>
      <c r="Y29" s="67"/>
    </row>
    <row r="30" spans="3:25" ht="14.25">
      <c r="C30" s="39"/>
      <c r="T30" s="7"/>
      <c r="U30" s="7"/>
      <c r="V30" s="7"/>
      <c r="W30" s="7"/>
      <c r="Y30" s="67"/>
    </row>
    <row r="31" spans="20:25" ht="14.25">
      <c r="T31" s="7"/>
      <c r="U31" s="7"/>
      <c r="V31" s="7"/>
      <c r="W31" s="7"/>
      <c r="Y31" s="67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2022-06-10T08:20:36Z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C1F47E54382748698D27874FE11919D2</vt:lpwstr>
  </property>
</Properties>
</file>